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9945" windowWidth="9720" windowHeight="6480" activeTab="0"/>
  </bookViews>
  <sheets>
    <sheet name="2021" sheetId="1" r:id="rId1"/>
  </sheets>
  <definedNames>
    <definedName name="_xlnm.Print_Area" localSheetId="0">'2021'!$A$1:$F$229</definedName>
  </definedNames>
  <calcPr fullCalcOnLoad="1"/>
</workbook>
</file>

<file path=xl/sharedStrings.xml><?xml version="1.0" encoding="utf-8"?>
<sst xmlns="http://schemas.openxmlformats.org/spreadsheetml/2006/main" count="468" uniqueCount="402">
  <si>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</si>
  <si>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</si>
  <si>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</si>
  <si>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</si>
  <si>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000 1 09 00000 00 0000 000</t>
  </si>
  <si>
    <t>000 1 07 00000 00 0000 000</t>
  </si>
  <si>
    <t>000 1 06 00000 00 0000 000</t>
  </si>
  <si>
    <t>000 1 05 00000 00 0000 000</t>
  </si>
  <si>
    <t>Суммы по искам о возмещении вреда, причиненного окружающей среде, подлежащие зачислению в бюджеты муниципальных районов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</si>
  <si>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</si>
  <si>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</si>
  <si>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</si>
  <si>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</si>
  <si>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</si>
  <si>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</si>
  <si>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</si>
  <si>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</si>
  <si>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</si>
  <si>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</si>
  <si>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</si>
  <si>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</si>
  <si>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</si>
  <si>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Налог с продаж</t>
  </si>
  <si>
    <t>Прочие местные налоги и сборы, мобилизуемые на территориях муниципальных районов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</si>
  <si>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</si>
  <si>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</si>
  <si>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</si>
  <si>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</si>
  <si>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000 1 00 00000 00 0000 000</t>
  </si>
  <si>
    <t>000 1 01 02000 01 0000 110</t>
  </si>
  <si>
    <t>182 1 01 02010 01 0000 110</t>
  </si>
  <si>
    <t>182 1 01 02020 01 0000 110</t>
  </si>
  <si>
    <t>182 1 01 02030 01 0000 110</t>
  </si>
  <si>
    <t>182 1 05 01000 00 0000 110</t>
  </si>
  <si>
    <t>182 1 05 01010 01 0000 110</t>
  </si>
  <si>
    <t>182 1 05 01020 01 0000 110</t>
  </si>
  <si>
    <t>182 1 05 02000 02 0000 110</t>
  </si>
  <si>
    <t>182 1 05 03000 01 0000 110</t>
  </si>
  <si>
    <t>182 1 06 02000 02 0000 110</t>
  </si>
  <si>
    <t>182 1 06 02010 02 0000 110</t>
  </si>
  <si>
    <t>182 1 06 02020 02 0000 110</t>
  </si>
  <si>
    <t>182 1 07 01000 01 0000 110</t>
  </si>
  <si>
    <t>182 1 07 01020 01 0000 110</t>
  </si>
  <si>
    <t>000 1 08 00000 00 0000 000</t>
  </si>
  <si>
    <t>182 1 09 06010 02 0000 110</t>
  </si>
  <si>
    <t>000 1 11 00000 00 0000 000</t>
  </si>
  <si>
    <t>092 1 11 03050 05 0000 120</t>
  </si>
  <si>
    <t>011 1 11 05035 05 0000 120</t>
  </si>
  <si>
    <t>011 1 11 07015 05 0000 120</t>
  </si>
  <si>
    <t>011 1 11 08050 05 0000 120</t>
  </si>
  <si>
    <t>011 1 11 09045 05 0000 120</t>
  </si>
  <si>
    <t>000 1 12 00000 00 0000 000</t>
  </si>
  <si>
    <t>048 1 12 01000 01 0000 120</t>
  </si>
  <si>
    <t>000 1 13 00000 00 0000 000</t>
  </si>
  <si>
    <t>000 1 14 00000 00 0000 000</t>
  </si>
  <si>
    <t>011 1 14 01050 05 0000 410</t>
  </si>
  <si>
    <t>011 1 14 03050 05 0000 410</t>
  </si>
  <si>
    <t>011 1 14 03050 05 0000 440</t>
  </si>
  <si>
    <t>011 1 14 04050 05 0000 420</t>
  </si>
  <si>
    <t>011 1 14 06025 05 0000 430</t>
  </si>
  <si>
    <t>000 1 15 00000 00 0000 000</t>
  </si>
  <si>
    <t>000 1 15 02050 05 0000 140</t>
  </si>
  <si>
    <t>000 1 16 00000 00 0000 000</t>
  </si>
  <si>
    <t>182 1 16 03030 01 0000 140</t>
  </si>
  <si>
    <t>000 1 16 33050 05 0000 140</t>
  </si>
  <si>
    <t>000 1 16 35030 05 0000 140</t>
  </si>
  <si>
    <t>000 1 17 00000 00 0000 000</t>
  </si>
  <si>
    <t>000 1 17 01050 05 0000 180</t>
  </si>
  <si>
    <t>000 1 17 05050 05 0000 180</t>
  </si>
  <si>
    <t>092 2 02 00000 00 0000 000</t>
  </si>
  <si>
    <t>000 2 00 00000 00 0000 000</t>
  </si>
  <si>
    <t>092 2 02 03027 05 0000 151</t>
  </si>
  <si>
    <t>092 2 02 03030 05 0000 151</t>
  </si>
  <si>
    <t>092 2 02 03033 05 0000 151</t>
  </si>
  <si>
    <t>092 2 02 03055 05 0000 151</t>
  </si>
  <si>
    <t>092 2 02 03059 05 0000 151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</si>
  <si>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</si>
  <si>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</si>
  <si>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</si>
  <si>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квартир, находящихся в собственности муниципальных районов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</si>
  <si>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основных средсрв по указанному имуществу)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</si>
  <si>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материальных запасов по указанному имуществу)</t>
  </si>
  <si>
    <t>Доходы о  продажи нематериальных активов, находящихся в собственности муниципальных районов</t>
  </si>
  <si>
    <t>АДМИНИСТРАТИВНЫЕ ПЛАТЕЖИ И СБОРЫ</t>
  </si>
  <si>
    <t>Платежи, взимаемые организациями муниципальных районов за выполнение определенных функций</t>
  </si>
  <si>
    <t>ШТРАФЫ, САНКЦИИ, ВОЗМЕЩЕНИЕ УЩЕРБА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</si>
  <si>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</si>
  <si>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092 2 02 03060 05 0000 151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</si>
  <si>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</si>
  <si>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ПРОЧИЕ НЕНАЛОГОВЫЕ ДОХОДЫ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</si>
  <si>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</si>
  <si>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</si>
  <si>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БЕЗВОЗМЕЗДНЫЕ ПОСТУПЛЕНИЯ</t>
  </si>
  <si>
    <t>Дотации бюджетам  муниципальных районов на поддержку мер по обеспечению сбалансированности бюджетов</t>
  </si>
  <si>
    <t>Безвозмездные поступления от других бюджетов бюджетной системы Российской Федерации</t>
  </si>
  <si>
    <t>182 1 05 01011 01 0000 110</t>
  </si>
  <si>
    <t>182 1 05 01021 01 0000 110</t>
  </si>
  <si>
    <t>182 1 05 02010 02 0000 110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</si>
  <si>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</si>
  <si>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</si>
  <si>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</si>
  <si>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 xml:space="preserve">Прочие субсидии бюджетам муниципальных районов 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</si>
  <si>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</si>
  <si>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</si>
  <si>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>182 1 05 01050 01 0000 110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</si>
  <si>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</si>
  <si>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</si>
  <si>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</si>
  <si>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</si>
  <si>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</si>
  <si>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</si>
  <si>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выбросы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</si>
  <si>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</si>
  <si>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</si>
  <si>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</si>
  <si>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</si>
  <si>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</si>
  <si>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</si>
  <si>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 бюджетов муниципальных районов</t>
  </si>
  <si>
    <t>011 1 14 02052 05 0000 410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</si>
  <si>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</si>
  <si>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011 1 14 02053 05 0000 410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</si>
  <si>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</si>
  <si>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011 1 14 02052 05 0000 440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</si>
  <si>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</si>
  <si>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011 1 14 02053 05 0000 440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</si>
  <si>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</si>
  <si>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</si>
  <si>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</si>
  <si>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Субвенции бюджетам муниципальных районов на оздоровление детей</t>
  </si>
  <si>
    <t>Субвенции бюджетам муниципальных районов на денежные выплаты медецинскому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</si>
  <si>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районов на государственную поддержку внедрения комплексных мер модернизации образования</t>
  </si>
  <si>
    <t>ВСЕГО ДОХОДОВ</t>
  </si>
  <si>
    <t>Код бюджетной классификации</t>
  </si>
  <si>
    <t>Наименование доходов</t>
  </si>
  <si>
    <t>НАЛОГОВЫЕ  И  НЕНАЛОГОВЫЕ  ДОХОДЫ</t>
  </si>
  <si>
    <t>НАЛОГОВЫЕ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</si>
  <si>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</si>
  <si>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</si>
  <si>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</si>
  <si>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</si>
  <si>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</si>
  <si>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Субсидии бюджетам бюджетной системы Российской Федерации (межбюджетные субсидии)
</t>
  </si>
  <si>
    <t>Субвенции на оздоровление детей школьного возраста до 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</si>
  <si>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</si>
  <si>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</si>
  <si>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</si>
  <si>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100 1 03 02230 01 0000 110</t>
  </si>
  <si>
    <t>100 1 03 02240 01 0000 110</t>
  </si>
  <si>
    <t>100 1 03 02250 01 0000 110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</si>
  <si>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</si>
  <si>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</si>
  <si>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</si>
  <si>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</si>
  <si>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</si>
  <si>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182 1 09 07053 05 0000 110</t>
  </si>
  <si>
    <t xml:space="preserve">ДОХОДЫ ОТ ОКАЗАНИЯ ПЛАТНЫХ УСЛУГ (РАБОТ) И КОМПЕНСАЦИИ ЗАТРАТ ГОСУДАРСТВА
</t>
  </si>
  <si>
    <t xml:space="preserve">Дотации бюджетам бюджетной системы Российской Федерации
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</si>
  <si>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обеспечение жильем граждан Российской Федерации, проживающих в сельской местности (через Министерство сельского хозяйства Республики Алтай)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</si>
  <si>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софинансирование капитальных вложений в объекты муниципальной собственности  (через Министерство сельского хозяйства Республики Алтай)</t>
  </si>
  <si>
    <t xml:space="preserve">Субвенции бюджетам бюджетной системы Российской Федерации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</si>
  <si>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</si>
  <si>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муниципальных районов на осуществление полномочий Российской Федерации по контролю качества образования, лицензированию и государственной аккредитации образовательной деятельности, надзору и контролю за соблюдением законодательства в области образования
</t>
  </si>
  <si>
    <t xml:space="preserve">Иные межбюджетные трансферты
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</si>
  <si>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</si>
  <si>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</si>
  <si>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</si>
  <si>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</si>
  <si>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</si>
  <si>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</si>
  <si>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011 1 11 05013 05 0000 120</t>
  </si>
  <si>
    <t>Доходы, получаемые в виде арендной платы за земельные участки, государственная  собственность на 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</si>
  <si>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011 1 14 06013 05 0000 430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</si>
  <si>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</si>
  <si>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 образовательную деятельность по имеющим государственную аккредитацию основным общеобразовательным программам 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</si>
  <si>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</si>
  <si>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</si>
  <si>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</t>
  </si>
  <si>
    <t>18-В13</t>
  </si>
  <si>
    <t xml:space="preserve">Субсидии бюджетам муниципальных районов на  софинансирование капитальных вложений в объекты муниципальной собственности
</t>
  </si>
  <si>
    <t>18-А05</t>
  </si>
  <si>
    <t>Субсидии на софинансирование расходов, на реализацию мероприятий по содействию созданию в Республике Алтай (исходя из прогнозируемой потребности) новых мест в общеебразовательных организациях в части проведения капитального ремонта, реконструкции, строительства зданий, пристроя к зданиям общеобразовательных организаций в рамках реализации проекта "Создание новых мест в общеобразовательных организациях"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</si>
  <si>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</si>
  <si>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</si>
  <si>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18-В95</t>
  </si>
  <si>
    <t xml:space="preserve">Сумма  2021 год в рублях </t>
  </si>
  <si>
    <t>Изменения 2021 год</t>
  </si>
  <si>
    <t xml:space="preserve">Сумма с учетом изменений 2021 год в рублях </t>
  </si>
  <si>
    <t>011 1 13 02995 05 0000 130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</si>
  <si>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</t>
  </si>
  <si>
    <t xml:space="preserve">Субвенции на реализацию государственных полномочий Республики Алтай, связанных с организацией и обеспечением отдыха и оздоровления детей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</si>
  <si>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</si>
  <si>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</si>
  <si>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</si>
  <si>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</si>
  <si>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 </t>
  </si>
  <si>
    <t xml:space="preserve">Плата за размещение отходов производства 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</si>
  <si>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</si>
  <si>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 xml:space="preserve">Субвенции на осуществление государственных полномочий Республики Алтай по  уведомительной регистрации  коллективных договоров, территориальных соглашений, отраслевых, (межотраслевых) соглашений и иных соглашений, заключаемых на территориальном уровне социального партнерства </t>
  </si>
  <si>
    <t>Субвенции  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</si>
  <si>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</si>
  <si>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 на осуществление первичного воинского учета на территориях, где отсутствуют военные комиссариаты</t>
  </si>
  <si>
    <t xml:space="preserve">Субвенции на выплату родителям (законным представителям)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</t>
  </si>
  <si>
    <t>011 1 08 07084 01 1000 110</t>
  </si>
  <si>
    <t>011 1 08 07150 01 1000 110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</si>
  <si>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</si>
  <si>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</si>
  <si>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на софинансирование капитальных вложений в объекты муниципальной собственности в рамках создания новых мест в общеобразовательных организациях</t>
  </si>
  <si>
    <t xml:space="preserve"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</t>
  </si>
  <si>
    <t>092 2 02 10000 00 0000 150</t>
  </si>
  <si>
    <t>092 2 02 15001 05 0000 150</t>
  </si>
  <si>
    <t>092 2 02 25520 05 0000 150</t>
  </si>
  <si>
    <t>092 2 02 29999 05 0000 150</t>
  </si>
  <si>
    <t>092 2 02 30024 05 0000 150</t>
  </si>
  <si>
    <t>092 2 02 35118 05 0000 150</t>
  </si>
  <si>
    <t>092 2 02 35135 05 0000 150</t>
  </si>
  <si>
    <t>092 2 02 35176 05 0000 150</t>
  </si>
  <si>
    <t>100 1 03 02231 01 0000 110</t>
  </si>
  <si>
    <t>100 1 03 02241 01 0000 110</t>
  </si>
  <si>
    <t>100 1 03 02251 01 0000 110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</si>
  <si>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</si>
  <si>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</si>
  <si>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</si>
  <si>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092 2 02 25567 05 0000 150</t>
  </si>
  <si>
    <t>Субсидии бюджетам муниципальных районов на обеспечение устойчивого развития сельских территорий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</si>
  <si>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</si>
  <si>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092 2 02 25065 05 0000 150</t>
  </si>
  <si>
    <t>092 2 02 20077 05 0000 150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</si>
  <si>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</si>
  <si>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092 2 02 25519 05 0000 150</t>
  </si>
  <si>
    <t>011 1 16 01053 01 0000 140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</si>
  <si>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</si>
  <si>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011 1 16 01063 01 0000 140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</si>
  <si>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</si>
  <si>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011 1 16 07090 05 0000 140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</si>
  <si>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
</t>
  </si>
  <si>
    <t xml:space="preserve"> 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взрывчатых устройств  
</t>
  </si>
  <si>
    <t>Е-19</t>
  </si>
  <si>
    <t>Субсидии бюджетам муниципальных районов на реализацию мероприятий по обеспечению жильем молодых семей</t>
  </si>
  <si>
    <t xml:space="preserve">Реализация мероприятий Федеральной целевой программы "Увековечение памяти погибших при защите Отечества на 2019-2024 годы)" </t>
  </si>
  <si>
    <t>092 2 02 25159 05 0000 150</t>
  </si>
  <si>
    <t>092 2 02 25299 05 0000 150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</si>
  <si>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</si>
  <si>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</si>
  <si>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Субсидии бюджетам муниципальных районов на обеспечение комплексного развития сельских территорий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</si>
  <si>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</si>
  <si>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</si>
  <si>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</si>
  <si>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районов на поддержку отрасли культуры</t>
  </si>
  <si>
    <t xml:space="preserve"> Субсидии на софинансирование мероприятий, направленных на обеспечение горячим питанием учащихся  5-11 классов муниципальных общеобразовательных организаций в Республике Алтай из малообеспеченных семей   
</t>
  </si>
  <si>
    <t>20-53030-00000-00000</t>
  </si>
  <si>
    <t>Межбюджетные трансферты, передаваемые бюджетам муниципальных районов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</si>
  <si>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</si>
  <si>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Субвенции бюджетам муниципальных районов на проведение Всероссийской переписи населения 2020 года</t>
  </si>
  <si>
    <t>048 1 12 01010 01 6000 120</t>
  </si>
  <si>
    <t>048 1 12 01041 01 6000 120</t>
  </si>
  <si>
    <t>906 1 16 02010 02 0001 140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</si>
  <si>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</si>
  <si>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903 1 16 01053 01 0000 140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</si>
  <si>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</si>
  <si>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903 1 16 01063 01 0000 140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</si>
  <si>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</si>
  <si>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903 1 16 01073 01 0000 140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</si>
  <si>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</si>
  <si>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903 1 16 01123 01 0002 140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</si>
  <si>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</si>
  <si>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903 1 16 01203 01 0000 140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</si>
  <si>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</si>
  <si>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Субвенции на осуществление отдельных государственных полномочий Республики Алтай по организации мероприятий при осуществлении деятельности по  обращению с  животными без владельцев на территории Республики Алтай</t>
  </si>
  <si>
    <t>092 2 02 40014 05 0000 150</t>
  </si>
  <si>
    <t>Межбюджетные     трансферты,     передаваемые      бюджетам муниципальных   районов   из    бюджетов       поселений на осуществление части полномочий по решению вопросов местного  значения в соответствии с заключенными соглашениями</t>
  </si>
  <si>
    <t>Объем поступления доходов в местный бюджет на  2021  год</t>
  </si>
  <si>
    <t xml:space="preserve"> Государственная поддержка  отрасли культуры (субсидии на государственную поддержку лучших работников сельских учреждений культуры)
</t>
  </si>
  <si>
    <t xml:space="preserve"> Государственная поддержка отрасли культуры (субсидии на государственную поддержку лучших сельских учреждений культуры)
</t>
  </si>
  <si>
    <t xml:space="preserve">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   
</t>
  </si>
  <si>
    <t xml:space="preserve">20-53040-00000-00002 </t>
  </si>
  <si>
    <t>074 2 02 25097 05 0000 150</t>
  </si>
  <si>
    <t>057 2 02 25467 05 0000 150</t>
  </si>
  <si>
    <t>057 2 02 25519 05 0000 150</t>
  </si>
  <si>
    <t>074 2 02 29999 05 0000 150</t>
  </si>
  <si>
    <t>074 2 02 25304 05 0000 150</t>
  </si>
  <si>
    <t>074 2 02 25255 05 0000 150</t>
  </si>
  <si>
    <t>011 2 02 25497 05 0000 150</t>
  </si>
  <si>
    <t>011 2 02 25576 05 0000 150</t>
  </si>
  <si>
    <t>011 2 02 29999 05 0000 150</t>
  </si>
  <si>
    <t>074 2 02 30029 05 0000 150</t>
  </si>
  <si>
    <t>074 2 02 30024 05 0000 150</t>
  </si>
  <si>
    <t>011 2 02 30024 05 0000 150</t>
  </si>
  <si>
    <t>011 2 02 35120 05 0000 150</t>
  </si>
  <si>
    <t>011 2 02 35469 05 0000 150</t>
  </si>
  <si>
    <t>074 2 02 45303 05 0000 150</t>
  </si>
  <si>
    <t>000 2 02 20000 00 0000 150</t>
  </si>
  <si>
    <t>000 2 02 29999 05 0000 150</t>
  </si>
  <si>
    <t>000 2 02 30024 05 0000 150</t>
  </si>
  <si>
    <t>000 2 02 30000 00 0000 150</t>
  </si>
  <si>
    <t>000 2 02 40014 05 0000 150</t>
  </si>
  <si>
    <t>011 2 02 40014 05 0000 150</t>
  </si>
  <si>
    <t>000 2 02 40000 00 0000 150</t>
  </si>
  <si>
    <t>000 2 02 30029 05 0000 150</t>
  </si>
  <si>
    <t>21-50970-0000-00000</t>
  </si>
  <si>
    <t>21-53040-00000-00002</t>
  </si>
  <si>
    <t>21-54970-00000-00000</t>
  </si>
  <si>
    <t>21-55760-00000-03000</t>
  </si>
  <si>
    <t>21-51200-00000-00000</t>
  </si>
  <si>
    <t>21-54690-00000-00000</t>
  </si>
  <si>
    <t>20-53210-00000-00010</t>
  </si>
  <si>
    <t>21-54670-00000-00000</t>
  </si>
  <si>
    <t>21-55190-00000-00002</t>
  </si>
  <si>
    <t>21-52550-00000-00000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</si>
  <si>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</si>
  <si>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</si>
  <si>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092 2 18 05010 05 0000 150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</si>
  <si>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</si>
  <si>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092 2 18 05020 05 0000 150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</si>
  <si>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</si>
  <si>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074 2 18 05010 05 0000 150</t>
  </si>
  <si>
    <t>Доходы бюджетов муниципальных районов от возврата бюджетными учреждениями остатков субсидий прошлых лет</t>
  </si>
  <si>
    <t>057 2 18 05010 05 0000 150</t>
  </si>
  <si>
    <t>Доходы бюджетов муниципальных районов от возврата автономными учреждениями остатков субсидий прошлых лет</t>
  </si>
  <si>
    <t>011 2 18 05030 05 0000 150</t>
  </si>
  <si>
    <t>Доходы бюджетов муниципальных районов от возврата иными организациями остатков субсидий прошлых лет</t>
  </si>
  <si>
    <t>092 2 18 60010 05 0000 150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</si>
  <si>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</si>
  <si>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</si>
  <si>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</si>
  <si>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092 2 19 60010 05 0000 150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</si>
  <si>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</si>
  <si>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</si>
  <si>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бюджетам на капитальный ремонт и ремонт автомобильных дорог общего пользования местного значения и искусственных сооружений на них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</t>
  </si>
  <si>
    <t>Субсидия на создание новых мест в общеобразовательных организациях (Строительство общеобразовательной школы на 275 мест по ул.Садовая 2, в с. Усть-Кокса, Усть- Коксинского района Республики Алтай)</t>
  </si>
  <si>
    <t>092 2 02 45321 05 0000 150</t>
  </si>
  <si>
    <t>20-53210-00000-00007</t>
  </si>
  <si>
    <t>000 2 02 45321 05 0000 150</t>
  </si>
  <si>
    <t>011 2 02 45321 05 0000 150</t>
  </si>
  <si>
    <t xml:space="preserve">                     образования "Усть-Коксинский район" Республики Алтай</t>
  </si>
  <si>
    <t xml:space="preserve">                                 Приложение 5</t>
  </si>
  <si>
    <t xml:space="preserve">                    к Решению о бюджете Муниципального</t>
  </si>
  <si>
    <t>на 2021 год и на плановый период 2022 и 2023 годов"</t>
  </si>
  <si>
    <t>к  решению "О внесении изменений  и дополнений в решение  «О бюджете муниципального образования " Усть-Коксинский район"  РА  на 2021 год  и плановый период 2022 и 2023 годов»</t>
  </si>
  <si>
    <t>092 2 02 45303 05 0000 150</t>
  </si>
  <si>
    <t>000 2 02 45303 05 0000 150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</si>
  <si>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</si>
  <si>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011 2 02 20077 05 0000 150</t>
  </si>
  <si>
    <t xml:space="preserve">Субсидии бюджетам муниципальных районов  на софинансирование капитальных вложений в объекты муниципальной собственности </t>
  </si>
  <si>
    <t>000 2 02 20077 05 0000 150</t>
  </si>
  <si>
    <t>21-50970-00000-00000</t>
  </si>
  <si>
    <t>21-25550-00000-00000</t>
  </si>
  <si>
    <t>21-5519000000-00002</t>
  </si>
  <si>
    <t>21384640475101200001</t>
  </si>
  <si>
    <t>21384640475101200002</t>
  </si>
  <si>
    <t>21-53210-00000-00031</t>
  </si>
  <si>
    <t>21-53210-00000-00028</t>
  </si>
  <si>
    <t>Приложение 2</t>
  </si>
  <si>
    <t>21-55190-00000-00003</t>
  </si>
  <si>
    <t xml:space="preserve"> Субсидии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  
</t>
  </si>
  <si>
    <t>000 2 02 25519 05 0000 150</t>
  </si>
  <si>
    <t>Субсидии на государственную поддержку отрасли культуры ( на построенные (реконструированные) и (или) капитально отремонтированные культурно-досуговые учреждения в сельской местности)</t>
  </si>
  <si>
    <t>057 2 02 29999 05 0000 150</t>
  </si>
  <si>
    <t xml:space="preserve"> Субсидии на повышение оплаты труда работников муниципальных учреждений культуры в Республике Алтай</t>
  </si>
  <si>
    <t xml:space="preserve"> Субсидии на софинансирование мероприятий, направленных на  оплату труда педагогических работников образовательных организаций дополнительного образования детей в Республике Алтай</t>
  </si>
  <si>
    <t>Субсидии на поддержку развития образовательных организаций в Республике Алтай, реализующих программы дошкольного образования</t>
  </si>
  <si>
    <t>Субсидии на софинансирование расходных обязательств, возникающих при реализации  мероприятий, направленных на развитие общего образования</t>
  </si>
  <si>
    <t>048 1 12 01042 01 6000 120</t>
  </si>
  <si>
    <t>Плата за размещение твердых коммунальных отходов</t>
  </si>
  <si>
    <t>011 1 16 10123 01 0001 140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</si>
  <si>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</si>
  <si>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092 1 16 10100 05 0000 140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</si>
  <si>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</si>
  <si>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011 1 16 10123 01 0051 140</t>
  </si>
  <si>
    <t>141 1 16 10123 01 0051 140</t>
  </si>
  <si>
    <t>182 1 16 10129 01 0000 140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</si>
  <si>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</si>
  <si>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188 1 16 10123 01 0051 140</t>
  </si>
  <si>
    <t>903 1 16 01133 01 0000 140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</si>
  <si>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</si>
  <si>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903 1 16 01193 01 0000 140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</si>
  <si>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</si>
  <si>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919 1 16 10123 01 0051 140</t>
  </si>
  <si>
    <t>919 1 16 11050 01 0000 140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</si>
  <si>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</si>
  <si>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925 1 16 11050 01 0000 140</t>
  </si>
  <si>
    <t>926 1 16 01053 01 0000 140</t>
  </si>
  <si>
    <t>926 1 16 01063 01 0000 140</t>
  </si>
  <si>
    <t>926 1 16 01073 01 0000 140</t>
  </si>
  <si>
    <t>926 1 16 01083 01 0000 140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</si>
  <si>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</si>
  <si>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926 1 16 01143 01 0000 140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</si>
  <si>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</si>
  <si>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926 1 16 01153 01 0000 140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</si>
  <si>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</si>
  <si>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926 1 16 01173 01 0000 140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</si>
  <si>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</si>
  <si>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926 1 16 01183 01 0000 140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</si>
  <si>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</si>
  <si>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926 1 16 01193 01 0000 140</t>
  </si>
  <si>
    <t>926 1 16 01203 01 0000 140</t>
  </si>
  <si>
    <t xml:space="preserve">Субсидии на софинансирование расходных обязательств, возникающих при реализации мероприятий, направленных на развитие дополнительного образования     
</t>
  </si>
  <si>
    <t>21-53030-00000-00000</t>
  </si>
  <si>
    <t>074 2 02 45321 05 0000 150</t>
  </si>
  <si>
    <t>092 2 02 15002 05 0000 150</t>
  </si>
  <si>
    <t>Дотации бюджетам на поддержку мер по обеспечению сбалансированности бюджетов на поощрение муниципальных управленческих команд в Республике Алтай</t>
  </si>
  <si>
    <t>182 1 08 03010 01 1000 110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</si>
</sst>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51">
    <font>
      <sz val="10"/>
      <name val="Arial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9"/>
      <color indexed="8"/>
      <name val="Times New Roman"/>
      <family val="1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9"/>
      <color rgb="FF000000"/>
      <name val="Times New Roman"/>
      <family val="1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20" borderId="1">
      <alignment horizontal="left" wrapText="1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3" fillId="27" borderId="2" applyNumberFormat="0" applyAlignment="0" applyProtection="0"/>
    <xf numFmtId="0" fontId="34" fillId="28" borderId="3" applyNumberFormat="0" applyAlignment="0" applyProtection="0"/>
    <xf numFmtId="0" fontId="35" fillId="28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8">
    <xf numFmtId="0" fontId="0" fillId="0" borderId="0" xfId="0" applyAlignment="1">
      <alignment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9" fillId="0" borderId="1" xfId="33" applyFont="1" applyFill="1" applyAlignment="1" applyProtection="1">
      <alignment horizontal="left" vertical="top" wrapText="1"/>
      <protection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0" fontId="2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4" fillId="0" borderId="11" xfId="0" applyFont="1" applyFill="1" applyBorder="1" applyAlignment="1">
      <alignment horizontal="justify" vertical="center" wrapText="1" shrinkToFit="1"/>
    </xf>
    <xf numFmtId="0" fontId="3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1" xfId="0" applyNumberFormat="1" applyFont="1" applyFill="1" applyBorder="1" applyAlignment="1">
      <alignment horizontal="justify" vertical="center" wrapText="1"/>
    </xf>
    <xf numFmtId="0" fontId="50" fillId="0" borderId="11" xfId="53" applyNumberFormat="1" applyFont="1" applyFill="1" applyBorder="1" applyAlignment="1">
      <alignment horizontal="justify" vertical="center" wrapText="1"/>
      <protection/>
    </xf>
    <xf numFmtId="1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>
      <alignment/>
    </xf>
    <xf numFmtId="0" fontId="4" fillId="0" borderId="11" xfId="0" applyFont="1" applyFill="1" applyBorder="1" applyAlignment="1">
      <alignment horizontal="justify" vertical="center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1" xfId="53" applyFont="1" applyFill="1" applyBorder="1" applyAlignment="1">
      <alignment horizontal="justify" vertical="center" wrapText="1"/>
      <protection/>
    </xf>
    <xf numFmtId="0" fontId="3" fillId="0" borderId="11" xfId="0" applyFont="1" applyFill="1" applyBorder="1" applyAlignment="1">
      <alignment horizontal="left" vertical="top" wrapText="1"/>
    </xf>
    <xf numFmtId="4" fontId="4" fillId="0" borderId="11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 horizontal="center" wrapText="1"/>
    </xf>
    <xf numFmtId="4" fontId="5" fillId="0" borderId="11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49" fillId="0" borderId="11" xfId="0" applyFont="1" applyFill="1" applyBorder="1" applyAlignment="1">
      <alignment vertical="top" wrapText="1"/>
    </xf>
    <xf numFmtId="0" fontId="49" fillId="0" borderId="11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4" fontId="4" fillId="34" borderId="11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9"/>
  <sheetViews>
    <sheetView tabSelected="1" view="pageBreakPreview" zoomScaleNormal="85" zoomScaleSheetLayoutView="100" zoomScalePageLayoutView="0" workbookViewId="0" topLeftCell="A48">
      <selection activeCell="A58" sqref="A58"/>
    </sheetView>
  </sheetViews>
  <sheetFormatPr defaultColWidth="8.8515625" defaultRowHeight="36" customHeight="1"/>
  <cols>
    <col min="1" max="1" width="30.8515625" style="15" customWidth="1"/>
    <col min="2" max="2" width="49.140625" style="15" customWidth="1"/>
    <col min="3" max="3" width="19.57421875" style="7" hidden="1" customWidth="1"/>
    <col min="4" max="4" width="17.00390625" style="7" customWidth="1"/>
    <col min="5" max="5" width="24.7109375" style="5" customWidth="1"/>
    <col min="6" max="6" width="21.8515625" style="7" hidden="1" customWidth="1"/>
    <col min="7" max="7" width="8.8515625" style="7" hidden="1" customWidth="1"/>
    <col min="8" max="8" width="16.7109375" style="7" hidden="1" customWidth="1"/>
    <col min="9" max="9" width="8.8515625" style="7" hidden="1" customWidth="1"/>
    <col min="10" max="11" width="8.8515625" style="7" customWidth="1"/>
    <col min="12" max="16384" width="8.8515625" style="7" customWidth="1"/>
  </cols>
  <sheetData>
    <row r="1" spans="2:6" ht="18.75" customHeight="1">
      <c r="B1" s="53"/>
      <c r="C1" s="66" t="s">
        <v>352</v>
      </c>
      <c r="D1" s="66"/>
      <c r="E1" s="66"/>
      <c r="F1" s="11"/>
    </row>
    <row r="2" spans="2:6" ht="18.75" customHeight="1">
      <c r="B2" s="53"/>
      <c r="C2" s="67" t="s">
        <v>338</v>
      </c>
      <c r="D2" s="67"/>
      <c r="E2" s="67"/>
      <c r="F2" s="12"/>
    </row>
    <row r="3" spans="2:6" ht="14.25" customHeight="1">
      <c r="B3" s="53"/>
      <c r="C3" s="67"/>
      <c r="D3" s="67"/>
      <c r="E3" s="67"/>
      <c r="F3" s="11"/>
    </row>
    <row r="4" spans="2:6" ht="16.5" customHeight="1">
      <c r="B4" s="53"/>
      <c r="C4" s="67"/>
      <c r="D4" s="67"/>
      <c r="E4" s="67"/>
      <c r="F4" s="11"/>
    </row>
    <row r="5" spans="2:6" ht="16.5" customHeight="1">
      <c r="B5" s="9"/>
      <c r="C5" s="54"/>
      <c r="E5" s="8" t="s">
        <v>335</v>
      </c>
      <c r="F5" s="11"/>
    </row>
    <row r="6" spans="2:6" ht="16.5" customHeight="1">
      <c r="B6" s="7"/>
      <c r="D6" s="54" t="s">
        <v>336</v>
      </c>
      <c r="E6" s="54"/>
      <c r="F6" s="11"/>
    </row>
    <row r="7" spans="2:6" ht="16.5" customHeight="1">
      <c r="B7" s="10"/>
      <c r="E7" s="8" t="s">
        <v>334</v>
      </c>
      <c r="F7" s="11"/>
    </row>
    <row r="8" spans="2:6" ht="16.5" customHeight="1">
      <c r="B8" s="10"/>
      <c r="E8" s="11" t="s">
        <v>337</v>
      </c>
      <c r="F8" s="11"/>
    </row>
    <row r="9" spans="4:5" ht="11.25" customHeight="1" hidden="1">
      <c r="D9" s="10"/>
      <c r="E9" s="16"/>
    </row>
    <row r="10" spans="1:13" ht="36" customHeight="1">
      <c r="A10" s="65" t="s">
        <v>271</v>
      </c>
      <c r="B10" s="65"/>
      <c r="C10" s="65"/>
      <c r="D10" s="65"/>
      <c r="E10" s="65"/>
      <c r="K10" s="10"/>
      <c r="L10" s="8"/>
      <c r="M10" s="8"/>
    </row>
    <row r="11" spans="1:13" ht="40.5" customHeight="1">
      <c r="A11" s="17" t="s">
        <v>133</v>
      </c>
      <c r="B11" s="17" t="s">
        <v>134</v>
      </c>
      <c r="C11" s="18" t="s">
        <v>185</v>
      </c>
      <c r="D11" s="19" t="s">
        <v>186</v>
      </c>
      <c r="E11" s="18" t="s">
        <v>187</v>
      </c>
      <c r="J11" s="10"/>
      <c r="K11" s="9"/>
      <c r="L11" s="9"/>
      <c r="M11" s="8"/>
    </row>
    <row r="12" spans="1:5" ht="22.5" customHeight="1">
      <c r="A12" s="18">
        <v>1</v>
      </c>
      <c r="B12" s="18">
        <v>2</v>
      </c>
      <c r="C12" s="20">
        <v>4</v>
      </c>
      <c r="D12" s="21">
        <v>3</v>
      </c>
      <c r="E12" s="19">
        <v>3</v>
      </c>
    </row>
    <row r="13" spans="1:5" ht="29.25" customHeight="1">
      <c r="A13" s="22" t="s">
        <v>28</v>
      </c>
      <c r="B13" s="23" t="s">
        <v>135</v>
      </c>
      <c r="C13" s="3">
        <f>C14+C55</f>
        <v>155176684</v>
      </c>
      <c r="D13" s="2">
        <f>E13-C13</f>
        <v>8251854</v>
      </c>
      <c r="E13" s="3">
        <f>E14+E55</f>
        <v>163428538</v>
      </c>
    </row>
    <row r="14" spans="1:5" ht="18" customHeight="1">
      <c r="A14" s="22"/>
      <c r="B14" s="23" t="s">
        <v>136</v>
      </c>
      <c r="C14" s="3">
        <f>C15+C19+C28+C41+C45+C48+C52</f>
        <v>143747070</v>
      </c>
      <c r="D14" s="2">
        <f>E14-C14</f>
        <v>1741000</v>
      </c>
      <c r="E14" s="3">
        <f>E15+E19+E28+E41+E45+E48+E52</f>
        <v>145488070</v>
      </c>
    </row>
    <row r="15" spans="1:5" ht="16.5" customHeight="1">
      <c r="A15" s="22" t="s">
        <v>29</v>
      </c>
      <c r="B15" s="23" t="s">
        <v>137</v>
      </c>
      <c r="C15" s="3">
        <f>C16+C17+C18</f>
        <v>72742000</v>
      </c>
      <c r="D15" s="3">
        <f>D16+D17+D18</f>
        <v>0</v>
      </c>
      <c r="E15" s="3">
        <f>E16+E17+E18</f>
        <v>72742000</v>
      </c>
    </row>
    <row r="16" spans="1:15" ht="94.5" customHeight="1">
      <c r="A16" s="24" t="s">
        <v>30</v>
      </c>
      <c r="B16" s="25" t="s">
        <v>153</v>
      </c>
      <c r="C16" s="1">
        <v>71669520</v>
      </c>
      <c r="D16" s="2">
        <f aca="true" t="shared" si="0" ref="D16:D71">E16-C16</f>
        <v>0</v>
      </c>
      <c r="E16" s="1">
        <v>71669520</v>
      </c>
      <c r="J16" s="10"/>
      <c r="K16" s="10"/>
      <c r="N16" s="8"/>
      <c r="O16" s="26"/>
    </row>
    <row r="17" spans="1:5" ht="142.5" customHeight="1">
      <c r="A17" s="24" t="s">
        <v>31</v>
      </c>
      <c r="B17" s="25" t="s">
        <v>138</v>
      </c>
      <c r="C17" s="1">
        <v>267800</v>
      </c>
      <c r="D17" s="2">
        <f t="shared" si="0"/>
        <v>0</v>
      </c>
      <c r="E17" s="1">
        <v>267800</v>
      </c>
    </row>
    <row r="18" spans="1:5" ht="64.5" customHeight="1">
      <c r="A18" s="24" t="s">
        <v>32</v>
      </c>
      <c r="B18" s="25" t="s">
        <v>164</v>
      </c>
      <c r="C18" s="1">
        <v>804680</v>
      </c>
      <c r="D18" s="2">
        <f t="shared" si="0"/>
        <v>0</v>
      </c>
      <c r="E18" s="1">
        <v>804680</v>
      </c>
    </row>
    <row r="19" spans="1:5" ht="46.5" customHeight="1">
      <c r="A19" s="22" t="s">
        <v>144</v>
      </c>
      <c r="B19" s="27" t="s">
        <v>145</v>
      </c>
      <c r="C19" s="3">
        <f>C20</f>
        <v>13645070</v>
      </c>
      <c r="D19" s="4">
        <f t="shared" si="0"/>
        <v>0</v>
      </c>
      <c r="E19" s="3">
        <f>E20</f>
        <v>13645070</v>
      </c>
    </row>
    <row r="20" spans="1:5" ht="49.5" customHeight="1">
      <c r="A20" s="22" t="s">
        <v>146</v>
      </c>
      <c r="B20" s="27" t="s">
        <v>165</v>
      </c>
      <c r="C20" s="3">
        <f>C21+C22+C23+C24+C25+C26+C27</f>
        <v>13645070</v>
      </c>
      <c r="D20" s="4">
        <f t="shared" si="0"/>
        <v>0</v>
      </c>
      <c r="E20" s="3">
        <f>E21+E22+E23+E24+E25+E26+E27</f>
        <v>13645070</v>
      </c>
    </row>
    <row r="21" spans="1:5" ht="93" customHeight="1" hidden="1">
      <c r="A21" s="24" t="s">
        <v>147</v>
      </c>
      <c r="B21" s="25" t="s">
        <v>154</v>
      </c>
      <c r="C21" s="1"/>
      <c r="D21" s="2">
        <f t="shared" si="0"/>
        <v>0</v>
      </c>
      <c r="E21" s="1"/>
    </row>
    <row r="22" spans="1:5" ht="160.5" customHeight="1">
      <c r="A22" s="24" t="s">
        <v>217</v>
      </c>
      <c r="B22" s="25" t="s">
        <v>220</v>
      </c>
      <c r="C22" s="1">
        <v>5867380</v>
      </c>
      <c r="D22" s="2">
        <f t="shared" si="0"/>
        <v>0</v>
      </c>
      <c r="E22" s="1">
        <v>5867380</v>
      </c>
    </row>
    <row r="23" spans="1:5" ht="115.5" customHeight="1" hidden="1">
      <c r="A23" s="24" t="s">
        <v>148</v>
      </c>
      <c r="B23" s="25" t="s">
        <v>166</v>
      </c>
      <c r="C23" s="1"/>
      <c r="D23" s="2">
        <f t="shared" si="0"/>
        <v>0</v>
      </c>
      <c r="E23" s="1"/>
    </row>
    <row r="24" spans="1:5" ht="171" customHeight="1">
      <c r="A24" s="24" t="s">
        <v>218</v>
      </c>
      <c r="B24" s="25" t="s">
        <v>221</v>
      </c>
      <c r="C24" s="1">
        <v>109160</v>
      </c>
      <c r="D24" s="2">
        <f t="shared" si="0"/>
        <v>0</v>
      </c>
      <c r="E24" s="1">
        <v>109160</v>
      </c>
    </row>
    <row r="25" spans="1:5" ht="97.5" customHeight="1" hidden="1">
      <c r="A25" s="24" t="s">
        <v>149</v>
      </c>
      <c r="B25" s="25" t="s">
        <v>150</v>
      </c>
      <c r="C25" s="1"/>
      <c r="D25" s="2">
        <f t="shared" si="0"/>
        <v>0</v>
      </c>
      <c r="E25" s="1"/>
    </row>
    <row r="26" spans="1:5" ht="100.5" customHeight="1" hidden="1">
      <c r="A26" s="24" t="s">
        <v>151</v>
      </c>
      <c r="B26" s="25" t="s">
        <v>152</v>
      </c>
      <c r="C26" s="1"/>
      <c r="D26" s="2">
        <f t="shared" si="0"/>
        <v>0</v>
      </c>
      <c r="E26" s="1"/>
    </row>
    <row r="27" spans="1:5" ht="156.75" customHeight="1">
      <c r="A27" s="24" t="s">
        <v>219</v>
      </c>
      <c r="B27" s="25" t="s">
        <v>222</v>
      </c>
      <c r="C27" s="1">
        <v>7668530</v>
      </c>
      <c r="D27" s="2">
        <f t="shared" si="0"/>
        <v>0</v>
      </c>
      <c r="E27" s="1">
        <v>7668530</v>
      </c>
    </row>
    <row r="28" spans="1:5" ht="29.25" customHeight="1">
      <c r="A28" s="22" t="s">
        <v>7</v>
      </c>
      <c r="B28" s="23" t="s">
        <v>0</v>
      </c>
      <c r="C28" s="3">
        <f>C29+C35+C37+C40</f>
        <v>43820000</v>
      </c>
      <c r="D28" s="2">
        <f t="shared" si="0"/>
        <v>710000</v>
      </c>
      <c r="E28" s="3">
        <f>E29+E35+E37+E40</f>
        <v>44530000</v>
      </c>
    </row>
    <row r="29" spans="1:5" ht="38.25" customHeight="1">
      <c r="A29" s="24" t="s">
        <v>33</v>
      </c>
      <c r="B29" s="6" t="s">
        <v>1</v>
      </c>
      <c r="C29" s="1">
        <f>C30+C32+C34</f>
        <v>39700000</v>
      </c>
      <c r="D29" s="2">
        <f t="shared" si="0"/>
        <v>0</v>
      </c>
      <c r="E29" s="1">
        <f>E30+E32+E34</f>
        <v>39700000</v>
      </c>
    </row>
    <row r="30" spans="1:6" ht="49.5" customHeight="1">
      <c r="A30" s="24" t="s">
        <v>34</v>
      </c>
      <c r="B30" s="6" t="s">
        <v>2</v>
      </c>
      <c r="C30" s="1">
        <f>C31</f>
        <v>32200000</v>
      </c>
      <c r="D30" s="2">
        <f t="shared" si="0"/>
        <v>-10881000</v>
      </c>
      <c r="E30" s="1">
        <f>E31</f>
        <v>21319000</v>
      </c>
      <c r="F30" s="28"/>
    </row>
    <row r="31" spans="1:5" ht="48" customHeight="1">
      <c r="A31" s="24" t="s">
        <v>95</v>
      </c>
      <c r="B31" s="6" t="s">
        <v>2</v>
      </c>
      <c r="C31" s="1">
        <v>32200000</v>
      </c>
      <c r="D31" s="2">
        <f t="shared" si="0"/>
        <v>-10881000</v>
      </c>
      <c r="E31" s="1">
        <v>21319000</v>
      </c>
    </row>
    <row r="32" spans="1:5" ht="51" customHeight="1">
      <c r="A32" s="24" t="s">
        <v>35</v>
      </c>
      <c r="B32" s="6" t="s">
        <v>3</v>
      </c>
      <c r="C32" s="1">
        <f>C33</f>
        <v>7500000</v>
      </c>
      <c r="D32" s="2">
        <f t="shared" si="0"/>
        <v>10881000</v>
      </c>
      <c r="E32" s="1">
        <f>E33</f>
        <v>18381000</v>
      </c>
    </row>
    <row r="33" spans="1:5" ht="81.75" customHeight="1">
      <c r="A33" s="24" t="s">
        <v>96</v>
      </c>
      <c r="B33" s="6" t="s">
        <v>168</v>
      </c>
      <c r="C33" s="1">
        <v>7500000</v>
      </c>
      <c r="D33" s="2">
        <f t="shared" si="0"/>
        <v>10881000</v>
      </c>
      <c r="E33" s="1">
        <v>18381000</v>
      </c>
    </row>
    <row r="34" spans="1:5" ht="36" customHeight="1" hidden="1">
      <c r="A34" s="24" t="s">
        <v>104</v>
      </c>
      <c r="B34" s="6" t="s">
        <v>169</v>
      </c>
      <c r="C34" s="1">
        <v>0</v>
      </c>
      <c r="D34" s="2">
        <f t="shared" si="0"/>
        <v>0</v>
      </c>
      <c r="E34" s="1">
        <v>0</v>
      </c>
    </row>
    <row r="35" spans="1:5" ht="36" customHeight="1">
      <c r="A35" s="24" t="s">
        <v>36</v>
      </c>
      <c r="B35" s="6" t="s">
        <v>9</v>
      </c>
      <c r="C35" s="1">
        <f>C36</f>
        <v>1720000</v>
      </c>
      <c r="D35" s="2">
        <f t="shared" si="0"/>
        <v>550000</v>
      </c>
      <c r="E35" s="1">
        <f>E36</f>
        <v>2270000</v>
      </c>
    </row>
    <row r="36" spans="1:5" ht="33" customHeight="1">
      <c r="A36" s="24" t="s">
        <v>97</v>
      </c>
      <c r="B36" s="6" t="s">
        <v>9</v>
      </c>
      <c r="C36" s="1">
        <v>1720000</v>
      </c>
      <c r="D36" s="2">
        <f t="shared" si="0"/>
        <v>550000</v>
      </c>
      <c r="E36" s="1">
        <v>2270000</v>
      </c>
    </row>
    <row r="37" spans="1:5" ht="19.5" customHeight="1">
      <c r="A37" s="24" t="s">
        <v>37</v>
      </c>
      <c r="B37" s="6" t="s">
        <v>10</v>
      </c>
      <c r="C37" s="1">
        <f>C38+C39</f>
        <v>2170000</v>
      </c>
      <c r="D37" s="2">
        <f t="shared" si="0"/>
        <v>-230000</v>
      </c>
      <c r="E37" s="1">
        <f>E38+E39</f>
        <v>1940000</v>
      </c>
    </row>
    <row r="38" spans="1:5" ht="18.75" customHeight="1">
      <c r="A38" s="24" t="s">
        <v>98</v>
      </c>
      <c r="B38" s="6" t="s">
        <v>10</v>
      </c>
      <c r="C38" s="1">
        <v>2170000</v>
      </c>
      <c r="D38" s="2">
        <f t="shared" si="0"/>
        <v>-230000</v>
      </c>
      <c r="E38" s="1">
        <v>1940000</v>
      </c>
    </row>
    <row r="39" spans="1:5" ht="53.25" customHeight="1" hidden="1">
      <c r="A39" s="24" t="s">
        <v>99</v>
      </c>
      <c r="B39" s="6" t="s">
        <v>100</v>
      </c>
      <c r="C39" s="1"/>
      <c r="D39" s="2"/>
      <c r="E39" s="1"/>
    </row>
    <row r="40" spans="1:5" ht="62.25" customHeight="1">
      <c r="A40" s="24" t="s">
        <v>139</v>
      </c>
      <c r="B40" s="6" t="s">
        <v>140</v>
      </c>
      <c r="C40" s="1">
        <v>230000</v>
      </c>
      <c r="D40" s="2">
        <f t="shared" si="0"/>
        <v>390000</v>
      </c>
      <c r="E40" s="64">
        <v>620000</v>
      </c>
    </row>
    <row r="41" spans="1:5" ht="21" customHeight="1">
      <c r="A41" s="22" t="s">
        <v>6</v>
      </c>
      <c r="B41" s="23" t="s">
        <v>11</v>
      </c>
      <c r="C41" s="3">
        <f>C42</f>
        <v>11900000</v>
      </c>
      <c r="D41" s="2">
        <f t="shared" si="0"/>
        <v>610000</v>
      </c>
      <c r="E41" s="3">
        <f>E42</f>
        <v>12510000</v>
      </c>
    </row>
    <row r="42" spans="1:5" ht="18.75" customHeight="1">
      <c r="A42" s="24" t="s">
        <v>38</v>
      </c>
      <c r="B42" s="23" t="s">
        <v>12</v>
      </c>
      <c r="C42" s="1">
        <f>C43</f>
        <v>11900000</v>
      </c>
      <c r="D42" s="2">
        <f t="shared" si="0"/>
        <v>610000</v>
      </c>
      <c r="E42" s="1">
        <f>E43</f>
        <v>12510000</v>
      </c>
    </row>
    <row r="43" spans="1:5" ht="34.5" customHeight="1">
      <c r="A43" s="24" t="s">
        <v>39</v>
      </c>
      <c r="B43" s="6" t="s">
        <v>13</v>
      </c>
      <c r="C43" s="1">
        <v>11900000</v>
      </c>
      <c r="D43" s="2">
        <f t="shared" si="0"/>
        <v>610000</v>
      </c>
      <c r="E43" s="1">
        <v>12510000</v>
      </c>
    </row>
    <row r="44" spans="1:5" ht="36" customHeight="1" hidden="1">
      <c r="A44" s="24" t="s">
        <v>40</v>
      </c>
      <c r="B44" s="6" t="s">
        <v>14</v>
      </c>
      <c r="C44" s="1">
        <v>0</v>
      </c>
      <c r="D44" s="2"/>
      <c r="E44" s="1">
        <v>0</v>
      </c>
    </row>
    <row r="45" spans="1:5" ht="50.25" customHeight="1">
      <c r="A45" s="22" t="s">
        <v>5</v>
      </c>
      <c r="B45" s="23" t="s">
        <v>15</v>
      </c>
      <c r="C45" s="3">
        <f>C46</f>
        <v>60000</v>
      </c>
      <c r="D45" s="2">
        <f t="shared" si="0"/>
        <v>350000</v>
      </c>
      <c r="E45" s="3">
        <f>E46</f>
        <v>410000</v>
      </c>
    </row>
    <row r="46" spans="1:5" ht="20.25" customHeight="1">
      <c r="A46" s="24" t="s">
        <v>41</v>
      </c>
      <c r="B46" s="23" t="s">
        <v>16</v>
      </c>
      <c r="C46" s="1">
        <f>C47</f>
        <v>60000</v>
      </c>
      <c r="D46" s="2">
        <f t="shared" si="0"/>
        <v>350000</v>
      </c>
      <c r="E46" s="1">
        <f>E47</f>
        <v>410000</v>
      </c>
    </row>
    <row r="47" spans="1:5" ht="36" customHeight="1">
      <c r="A47" s="24" t="s">
        <v>42</v>
      </c>
      <c r="B47" s="6" t="s">
        <v>17</v>
      </c>
      <c r="C47" s="1">
        <v>60000</v>
      </c>
      <c r="D47" s="2">
        <f t="shared" si="0"/>
        <v>350000</v>
      </c>
      <c r="E47" s="1">
        <v>410000</v>
      </c>
    </row>
    <row r="48" spans="1:5" ht="18.75" customHeight="1">
      <c r="A48" s="22" t="s">
        <v>43</v>
      </c>
      <c r="B48" s="23" t="s">
        <v>18</v>
      </c>
      <c r="C48" s="3">
        <f>C49+C50+C51</f>
        <v>1580000</v>
      </c>
      <c r="D48" s="2">
        <f t="shared" si="0"/>
        <v>71000</v>
      </c>
      <c r="E48" s="3">
        <f>E49+E50+E51</f>
        <v>1651000</v>
      </c>
    </row>
    <row r="49" spans="1:5" ht="69.75" customHeight="1">
      <c r="A49" s="24" t="s">
        <v>401</v>
      </c>
      <c r="B49" s="29" t="s">
        <v>19</v>
      </c>
      <c r="C49" s="1">
        <v>1310000</v>
      </c>
      <c r="D49" s="2">
        <f t="shared" si="0"/>
        <v>76000</v>
      </c>
      <c r="E49" s="1">
        <v>1386000</v>
      </c>
    </row>
    <row r="50" spans="1:5" ht="100.5" customHeight="1">
      <c r="A50" s="24" t="s">
        <v>203</v>
      </c>
      <c r="B50" s="24" t="s">
        <v>141</v>
      </c>
      <c r="C50" s="1">
        <v>260000</v>
      </c>
      <c r="D50" s="2">
        <f t="shared" si="0"/>
        <v>0</v>
      </c>
      <c r="E50" s="1">
        <v>260000</v>
      </c>
    </row>
    <row r="51" spans="1:5" ht="34.5" customHeight="1">
      <c r="A51" s="24" t="s">
        <v>204</v>
      </c>
      <c r="B51" s="24" t="s">
        <v>20</v>
      </c>
      <c r="C51" s="2">
        <v>10000</v>
      </c>
      <c r="D51" s="2">
        <f t="shared" si="0"/>
        <v>-5000</v>
      </c>
      <c r="E51" s="2">
        <v>5000</v>
      </c>
    </row>
    <row r="52" spans="1:5" ht="47.25" customHeight="1" hidden="1">
      <c r="A52" s="22" t="s">
        <v>4</v>
      </c>
      <c r="B52" s="22" t="s">
        <v>21</v>
      </c>
      <c r="C52" s="3">
        <f>C53+C54</f>
        <v>0</v>
      </c>
      <c r="D52" s="2">
        <f>E52-C52</f>
        <v>0</v>
      </c>
      <c r="E52" s="3">
        <f>E53+E54</f>
        <v>0</v>
      </c>
    </row>
    <row r="53" spans="1:5" ht="36" customHeight="1" hidden="1">
      <c r="A53" s="24" t="s">
        <v>44</v>
      </c>
      <c r="B53" s="6" t="s">
        <v>22</v>
      </c>
      <c r="C53" s="2">
        <v>0</v>
      </c>
      <c r="D53" s="2">
        <f t="shared" si="0"/>
        <v>0</v>
      </c>
      <c r="E53" s="2">
        <v>0</v>
      </c>
    </row>
    <row r="54" spans="1:5" ht="36" customHeight="1" hidden="1">
      <c r="A54" s="24" t="s">
        <v>155</v>
      </c>
      <c r="B54" s="6" t="s">
        <v>23</v>
      </c>
      <c r="C54" s="2">
        <v>0</v>
      </c>
      <c r="D54" s="2">
        <f t="shared" si="0"/>
        <v>0</v>
      </c>
      <c r="E54" s="2">
        <v>0</v>
      </c>
    </row>
    <row r="55" spans="1:5" ht="20.25" customHeight="1">
      <c r="A55" s="24"/>
      <c r="B55" s="23" t="s">
        <v>24</v>
      </c>
      <c r="C55" s="3">
        <f>C56+C63+C71+C75+C86+C88+C122</f>
        <v>11429614</v>
      </c>
      <c r="D55" s="2">
        <f t="shared" si="0"/>
        <v>6510854</v>
      </c>
      <c r="E55" s="3">
        <f>E56+E63+E71+E75+E86+E88+E122</f>
        <v>17940468</v>
      </c>
    </row>
    <row r="56" spans="1:5" ht="62.25" customHeight="1">
      <c r="A56" s="22" t="s">
        <v>45</v>
      </c>
      <c r="B56" s="23" t="s">
        <v>25</v>
      </c>
      <c r="C56" s="3">
        <f>C57+C58+C59+C60+C61+C62</f>
        <v>9661514</v>
      </c>
      <c r="D56" s="2">
        <f t="shared" si="0"/>
        <v>3872364</v>
      </c>
      <c r="E56" s="3">
        <f>E57+E58+E59+E60+E61+E62</f>
        <v>13533878</v>
      </c>
    </row>
    <row r="57" spans="1:5" ht="36" customHeight="1" hidden="1">
      <c r="A57" s="24" t="s">
        <v>46</v>
      </c>
      <c r="B57" s="6" t="s">
        <v>26</v>
      </c>
      <c r="C57" s="1">
        <v>0</v>
      </c>
      <c r="D57" s="2">
        <f t="shared" si="0"/>
        <v>0</v>
      </c>
      <c r="E57" s="1">
        <v>0</v>
      </c>
    </row>
    <row r="58" spans="1:5" ht="129" customHeight="1">
      <c r="A58" s="24" t="s">
        <v>170</v>
      </c>
      <c r="B58" s="6" t="s">
        <v>171</v>
      </c>
      <c r="C58" s="1">
        <v>8972514</v>
      </c>
      <c r="D58" s="2">
        <f t="shared" si="0"/>
        <v>3512664</v>
      </c>
      <c r="E58" s="1">
        <v>12485178</v>
      </c>
    </row>
    <row r="59" spans="1:5" ht="102" customHeight="1">
      <c r="A59" s="24" t="s">
        <v>47</v>
      </c>
      <c r="B59" s="6" t="s">
        <v>105</v>
      </c>
      <c r="C59" s="1">
        <v>431000</v>
      </c>
      <c r="D59" s="2">
        <f t="shared" si="0"/>
        <v>359700</v>
      </c>
      <c r="E59" s="1">
        <v>790700</v>
      </c>
    </row>
    <row r="60" spans="1:5" ht="36" customHeight="1" hidden="1">
      <c r="A60" s="24" t="s">
        <v>48</v>
      </c>
      <c r="B60" s="6" t="s">
        <v>27</v>
      </c>
      <c r="C60" s="1"/>
      <c r="D60" s="2">
        <f t="shared" si="0"/>
        <v>0</v>
      </c>
      <c r="E60" s="1"/>
    </row>
    <row r="61" spans="1:5" ht="36" customHeight="1" hidden="1">
      <c r="A61" s="24" t="s">
        <v>49</v>
      </c>
      <c r="B61" s="6" t="s">
        <v>106</v>
      </c>
      <c r="C61" s="1"/>
      <c r="D61" s="2">
        <f t="shared" si="0"/>
        <v>0</v>
      </c>
      <c r="E61" s="1"/>
    </row>
    <row r="62" spans="1:5" ht="111" customHeight="1">
      <c r="A62" s="24" t="s">
        <v>50</v>
      </c>
      <c r="B62" s="6" t="s">
        <v>167</v>
      </c>
      <c r="C62" s="1">
        <v>258000</v>
      </c>
      <c r="D62" s="2">
        <f t="shared" si="0"/>
        <v>0</v>
      </c>
      <c r="E62" s="1">
        <v>258000</v>
      </c>
    </row>
    <row r="63" spans="1:5" ht="36" customHeight="1">
      <c r="A63" s="22" t="s">
        <v>51</v>
      </c>
      <c r="B63" s="23" t="s">
        <v>76</v>
      </c>
      <c r="C63" s="3">
        <f>C64</f>
        <v>326000</v>
      </c>
      <c r="D63" s="2">
        <f t="shared" si="0"/>
        <v>-91100</v>
      </c>
      <c r="E63" s="3">
        <f>E64</f>
        <v>234900</v>
      </c>
    </row>
    <row r="64" spans="1:5" ht="32.25" customHeight="1">
      <c r="A64" s="24" t="s">
        <v>52</v>
      </c>
      <c r="B64" s="6" t="s">
        <v>77</v>
      </c>
      <c r="C64" s="1">
        <f>C65+C66+C67+C68</f>
        <v>326000</v>
      </c>
      <c r="D64" s="2">
        <f t="shared" si="0"/>
        <v>-91100</v>
      </c>
      <c r="E64" s="1">
        <f>E65+E66+E67+E68+E70</f>
        <v>234900</v>
      </c>
    </row>
    <row r="65" spans="1:5" ht="36" customHeight="1">
      <c r="A65" s="24" t="s">
        <v>254</v>
      </c>
      <c r="B65" s="6" t="s">
        <v>107</v>
      </c>
      <c r="C65" s="1">
        <v>88200</v>
      </c>
      <c r="D65" s="2">
        <f t="shared" si="0"/>
        <v>46300</v>
      </c>
      <c r="E65" s="1">
        <v>134500</v>
      </c>
    </row>
    <row r="66" spans="1:5" ht="36" customHeight="1" hidden="1">
      <c r="A66" s="24" t="s">
        <v>108</v>
      </c>
      <c r="B66" s="6" t="s">
        <v>109</v>
      </c>
      <c r="C66" s="1"/>
      <c r="D66" s="2">
        <f t="shared" si="0"/>
        <v>0</v>
      </c>
      <c r="E66" s="1"/>
    </row>
    <row r="67" spans="1:5" ht="36" customHeight="1" hidden="1">
      <c r="A67" s="24" t="s">
        <v>110</v>
      </c>
      <c r="B67" s="6" t="s">
        <v>111</v>
      </c>
      <c r="C67" s="1">
        <v>0</v>
      </c>
      <c r="D67" s="2">
        <f t="shared" si="0"/>
        <v>0</v>
      </c>
      <c r="E67" s="1">
        <v>0</v>
      </c>
    </row>
    <row r="68" spans="1:5" ht="36" customHeight="1">
      <c r="A68" s="24" t="s">
        <v>112</v>
      </c>
      <c r="B68" s="6" t="s">
        <v>113</v>
      </c>
      <c r="C68" s="1">
        <f>C69</f>
        <v>237800</v>
      </c>
      <c r="D68" s="2">
        <f>E68-C68</f>
        <v>-139200</v>
      </c>
      <c r="E68" s="1">
        <f>E69</f>
        <v>98600</v>
      </c>
    </row>
    <row r="69" spans="1:5" ht="18" customHeight="1">
      <c r="A69" s="24" t="s">
        <v>255</v>
      </c>
      <c r="B69" s="6" t="s">
        <v>196</v>
      </c>
      <c r="C69" s="1">
        <v>237800</v>
      </c>
      <c r="D69" s="2">
        <f>E69-C69</f>
        <v>-139200</v>
      </c>
      <c r="E69" s="1">
        <v>98600</v>
      </c>
    </row>
    <row r="70" spans="1:5" ht="35.25" customHeight="1">
      <c r="A70" s="24" t="s">
        <v>362</v>
      </c>
      <c r="B70" s="6" t="s">
        <v>363</v>
      </c>
      <c r="C70" s="1"/>
      <c r="D70" s="2">
        <f>E70-C70</f>
        <v>1800</v>
      </c>
      <c r="E70" s="1">
        <v>1800</v>
      </c>
    </row>
    <row r="71" spans="1:5" ht="48" customHeight="1">
      <c r="A71" s="22" t="s">
        <v>53</v>
      </c>
      <c r="B71" s="60" t="s">
        <v>156</v>
      </c>
      <c r="C71" s="3">
        <f>C72+C73+C74</f>
        <v>495000</v>
      </c>
      <c r="D71" s="2">
        <f t="shared" si="0"/>
        <v>219200</v>
      </c>
      <c r="E71" s="3">
        <f>E72+E73+E74</f>
        <v>714200</v>
      </c>
    </row>
    <row r="72" spans="1:5" ht="36" customHeight="1" hidden="1">
      <c r="A72" s="24" t="s">
        <v>114</v>
      </c>
      <c r="B72" s="24" t="s">
        <v>115</v>
      </c>
      <c r="C72" s="1">
        <v>0</v>
      </c>
      <c r="D72" s="2">
        <f aca="true" t="shared" si="1" ref="D72:D132">E72-C72</f>
        <v>0</v>
      </c>
      <c r="E72" s="1">
        <v>0</v>
      </c>
    </row>
    <row r="73" spans="1:5" ht="36" customHeight="1" hidden="1">
      <c r="A73" s="24" t="s">
        <v>116</v>
      </c>
      <c r="B73" s="24" t="s">
        <v>117</v>
      </c>
      <c r="C73" s="1"/>
      <c r="D73" s="2">
        <f t="shared" si="1"/>
        <v>0</v>
      </c>
      <c r="E73" s="1"/>
    </row>
    <row r="74" spans="1:5" ht="36" customHeight="1">
      <c r="A74" s="24" t="s">
        <v>188</v>
      </c>
      <c r="B74" s="24" t="s">
        <v>118</v>
      </c>
      <c r="C74" s="1">
        <v>495000</v>
      </c>
      <c r="D74" s="2">
        <f t="shared" si="1"/>
        <v>219200</v>
      </c>
      <c r="E74" s="1">
        <v>714200</v>
      </c>
    </row>
    <row r="75" spans="1:5" ht="35.25" customHeight="1">
      <c r="A75" s="22" t="s">
        <v>54</v>
      </c>
      <c r="B75" s="22" t="s">
        <v>78</v>
      </c>
      <c r="C75" s="3">
        <f>C76+C77+C78+C79+C80+C81+C82+C83+C84+C85</f>
        <v>676000</v>
      </c>
      <c r="D75" s="2">
        <f t="shared" si="1"/>
        <v>1629000</v>
      </c>
      <c r="E75" s="3">
        <f>E76+E77+E78+E79+E80+E81+E82+E83+E84+E85</f>
        <v>2305000</v>
      </c>
    </row>
    <row r="76" spans="1:5" ht="72.75" customHeight="1" hidden="1">
      <c r="A76" s="24" t="s">
        <v>55</v>
      </c>
      <c r="B76" s="24" t="s">
        <v>79</v>
      </c>
      <c r="C76" s="2"/>
      <c r="D76" s="2">
        <f t="shared" si="1"/>
        <v>0</v>
      </c>
      <c r="E76" s="2"/>
    </row>
    <row r="77" spans="1:5" ht="72.75" customHeight="1" hidden="1">
      <c r="A77" s="24" t="s">
        <v>119</v>
      </c>
      <c r="B77" s="24" t="s">
        <v>120</v>
      </c>
      <c r="C77" s="2">
        <v>0</v>
      </c>
      <c r="D77" s="2">
        <f t="shared" si="1"/>
        <v>0</v>
      </c>
      <c r="E77" s="2">
        <v>0</v>
      </c>
    </row>
    <row r="78" spans="1:5" ht="125.25" customHeight="1">
      <c r="A78" s="24" t="s">
        <v>121</v>
      </c>
      <c r="B78" s="61" t="s">
        <v>122</v>
      </c>
      <c r="C78" s="2">
        <v>26000</v>
      </c>
      <c r="D78" s="2">
        <f t="shared" si="1"/>
        <v>574000</v>
      </c>
      <c r="E78" s="2">
        <v>600000</v>
      </c>
    </row>
    <row r="79" spans="1:5" ht="72.75" customHeight="1" hidden="1">
      <c r="A79" s="24" t="s">
        <v>123</v>
      </c>
      <c r="B79" s="24" t="s">
        <v>124</v>
      </c>
      <c r="C79" s="2"/>
      <c r="D79" s="2">
        <f t="shared" si="1"/>
        <v>0</v>
      </c>
      <c r="E79" s="2"/>
    </row>
    <row r="80" spans="1:5" ht="72.75" customHeight="1" hidden="1">
      <c r="A80" s="24" t="s">
        <v>125</v>
      </c>
      <c r="B80" s="6" t="s">
        <v>126</v>
      </c>
      <c r="C80" s="2"/>
      <c r="D80" s="2">
        <f t="shared" si="1"/>
        <v>0</v>
      </c>
      <c r="E80" s="2"/>
    </row>
    <row r="81" spans="1:5" ht="72.75" customHeight="1" hidden="1">
      <c r="A81" s="24" t="s">
        <v>56</v>
      </c>
      <c r="B81" s="6" t="s">
        <v>80</v>
      </c>
      <c r="C81" s="2"/>
      <c r="D81" s="2">
        <f t="shared" si="1"/>
        <v>0</v>
      </c>
      <c r="E81" s="2"/>
    </row>
    <row r="82" spans="1:5" ht="72.75" customHeight="1" hidden="1">
      <c r="A82" s="24" t="s">
        <v>57</v>
      </c>
      <c r="B82" s="6" t="s">
        <v>81</v>
      </c>
      <c r="C82" s="2"/>
      <c r="D82" s="2">
        <f t="shared" si="1"/>
        <v>0</v>
      </c>
      <c r="E82" s="2"/>
    </row>
    <row r="83" spans="1:5" ht="72.75" customHeight="1" hidden="1">
      <c r="A83" s="24" t="s">
        <v>58</v>
      </c>
      <c r="B83" s="24" t="s">
        <v>82</v>
      </c>
      <c r="C83" s="2"/>
      <c r="D83" s="2">
        <f t="shared" si="1"/>
        <v>0</v>
      </c>
      <c r="E83" s="2"/>
    </row>
    <row r="84" spans="1:5" ht="84.75" customHeight="1">
      <c r="A84" s="24" t="s">
        <v>172</v>
      </c>
      <c r="B84" s="62" t="s">
        <v>173</v>
      </c>
      <c r="C84" s="1">
        <v>650000</v>
      </c>
      <c r="D84" s="2">
        <f t="shared" si="1"/>
        <v>1055000</v>
      </c>
      <c r="E84" s="1">
        <v>1705000</v>
      </c>
    </row>
    <row r="85" spans="1:5" ht="36" customHeight="1" hidden="1">
      <c r="A85" s="24" t="s">
        <v>59</v>
      </c>
      <c r="B85" s="24" t="s">
        <v>127</v>
      </c>
      <c r="C85" s="2"/>
      <c r="D85" s="2">
        <f t="shared" si="1"/>
        <v>0</v>
      </c>
      <c r="E85" s="2"/>
    </row>
    <row r="86" spans="1:5" ht="36" customHeight="1" hidden="1">
      <c r="A86" s="22" t="s">
        <v>60</v>
      </c>
      <c r="B86" s="22" t="s">
        <v>83</v>
      </c>
      <c r="C86" s="3">
        <f>C87</f>
        <v>0</v>
      </c>
      <c r="D86" s="2">
        <f t="shared" si="1"/>
        <v>0</v>
      </c>
      <c r="E86" s="3">
        <f>E87</f>
        <v>0</v>
      </c>
    </row>
    <row r="87" spans="1:5" ht="36" customHeight="1" hidden="1">
      <c r="A87" s="24" t="s">
        <v>61</v>
      </c>
      <c r="B87" s="24" t="s">
        <v>84</v>
      </c>
      <c r="C87" s="2"/>
      <c r="D87" s="2">
        <f t="shared" si="1"/>
        <v>0</v>
      </c>
      <c r="E87" s="2"/>
    </row>
    <row r="88" spans="1:5" ht="36" customHeight="1">
      <c r="A88" s="22" t="s">
        <v>62</v>
      </c>
      <c r="B88" s="23" t="s">
        <v>85</v>
      </c>
      <c r="C88" s="3">
        <f>C89+C90+C91+C92+C93+C94+C95+C96+C97+C98+C99+C102+C103+C104+C105+C106</f>
        <v>271100</v>
      </c>
      <c r="D88" s="2">
        <f t="shared" si="1"/>
        <v>881389.9999999998</v>
      </c>
      <c r="E88" s="3">
        <f>E89+E90+E91+E92+E93+E94+E95+E96+E97+E98+E99+E100+E101+E102+E103+E104+E105+E106+E107+E108+E109+E110+E111+E112+E113+E114+E115+E116+E117+E118+E119+E120+E121</f>
        <v>1152489.9999999998</v>
      </c>
    </row>
    <row r="89" spans="1:5" ht="93" customHeight="1">
      <c r="A89" s="24" t="s">
        <v>366</v>
      </c>
      <c r="B89" s="6" t="s">
        <v>367</v>
      </c>
      <c r="C89" s="1"/>
      <c r="D89" s="2">
        <f t="shared" si="1"/>
        <v>10723.56</v>
      </c>
      <c r="E89" s="1">
        <v>10723.56</v>
      </c>
    </row>
    <row r="90" spans="1:5" ht="104.25" customHeight="1">
      <c r="A90" s="24" t="s">
        <v>370</v>
      </c>
      <c r="B90" s="6" t="s">
        <v>371</v>
      </c>
      <c r="C90" s="1"/>
      <c r="D90" s="2">
        <f t="shared" si="1"/>
        <v>2490</v>
      </c>
      <c r="E90" s="1">
        <v>2490</v>
      </c>
    </row>
    <row r="91" spans="1:5" ht="36" customHeight="1" hidden="1">
      <c r="A91" s="24" t="s">
        <v>63</v>
      </c>
      <c r="B91" s="6" t="s">
        <v>86</v>
      </c>
      <c r="C91" s="1"/>
      <c r="D91" s="2">
        <f t="shared" si="1"/>
        <v>0</v>
      </c>
      <c r="E91" s="1"/>
    </row>
    <row r="92" spans="1:5" ht="93.75" customHeight="1">
      <c r="A92" s="24" t="s">
        <v>256</v>
      </c>
      <c r="B92" s="6" t="s">
        <v>257</v>
      </c>
      <c r="C92" s="1">
        <v>193600</v>
      </c>
      <c r="D92" s="2">
        <f t="shared" si="1"/>
        <v>0</v>
      </c>
      <c r="E92" s="1">
        <v>193600</v>
      </c>
    </row>
    <row r="93" spans="1:5" ht="112.5" customHeight="1">
      <c r="A93" s="24" t="s">
        <v>258</v>
      </c>
      <c r="B93" s="6" t="s">
        <v>259</v>
      </c>
      <c r="C93" s="1">
        <v>25000</v>
      </c>
      <c r="D93" s="2">
        <f>E93-C93</f>
        <v>20700</v>
      </c>
      <c r="E93" s="1">
        <v>45700</v>
      </c>
    </row>
    <row r="94" spans="1:5" ht="147.75" customHeight="1">
      <c r="A94" s="24" t="s">
        <v>260</v>
      </c>
      <c r="B94" s="6" t="s">
        <v>261</v>
      </c>
      <c r="C94" s="1">
        <v>6500</v>
      </c>
      <c r="D94" s="2">
        <f>E94-C94</f>
        <v>3500</v>
      </c>
      <c r="E94" s="1">
        <v>10000</v>
      </c>
    </row>
    <row r="95" spans="1:5" ht="114" customHeight="1">
      <c r="A95" s="24" t="s">
        <v>262</v>
      </c>
      <c r="B95" s="6" t="s">
        <v>263</v>
      </c>
      <c r="C95" s="1">
        <v>1000</v>
      </c>
      <c r="D95" s="2">
        <f>E95-C95</f>
        <v>-1000</v>
      </c>
      <c r="E95" s="1">
        <v>0</v>
      </c>
    </row>
    <row r="96" spans="1:5" ht="114" customHeight="1">
      <c r="A96" s="24" t="s">
        <v>264</v>
      </c>
      <c r="B96" s="6" t="s">
        <v>265</v>
      </c>
      <c r="C96" s="1">
        <v>40000</v>
      </c>
      <c r="D96" s="2">
        <f>E96-C96</f>
        <v>25200</v>
      </c>
      <c r="E96" s="1">
        <v>65200</v>
      </c>
    </row>
    <row r="97" spans="1:5" ht="36" customHeight="1" hidden="1">
      <c r="A97" s="24" t="s">
        <v>64</v>
      </c>
      <c r="B97" s="29" t="s">
        <v>88</v>
      </c>
      <c r="C97" s="1">
        <v>0</v>
      </c>
      <c r="D97" s="2">
        <f t="shared" si="1"/>
        <v>0</v>
      </c>
      <c r="E97" s="1">
        <v>0</v>
      </c>
    </row>
    <row r="98" spans="1:5" ht="36" customHeight="1" hidden="1">
      <c r="A98" s="24" t="s">
        <v>65</v>
      </c>
      <c r="B98" s="29" t="s">
        <v>8</v>
      </c>
      <c r="C98" s="1">
        <v>0</v>
      </c>
      <c r="D98" s="2">
        <f t="shared" si="1"/>
        <v>0</v>
      </c>
      <c r="E98" s="1">
        <v>0</v>
      </c>
    </row>
    <row r="99" spans="1:5" ht="108.75" customHeight="1">
      <c r="A99" s="24" t="s">
        <v>266</v>
      </c>
      <c r="B99" s="6" t="s">
        <v>267</v>
      </c>
      <c r="C99" s="1">
        <v>5000</v>
      </c>
      <c r="D99" s="2">
        <f t="shared" si="1"/>
        <v>2500</v>
      </c>
      <c r="E99" s="1">
        <v>7500</v>
      </c>
    </row>
    <row r="100" spans="1:5" ht="129.75" customHeight="1">
      <c r="A100" s="24" t="s">
        <v>373</v>
      </c>
      <c r="B100" s="6" t="s">
        <v>374</v>
      </c>
      <c r="C100" s="1"/>
      <c r="D100" s="2">
        <f t="shared" si="1"/>
        <v>1250</v>
      </c>
      <c r="E100" s="1">
        <v>1250</v>
      </c>
    </row>
    <row r="101" spans="1:5" ht="129.75" customHeight="1">
      <c r="A101" s="24" t="s">
        <v>375</v>
      </c>
      <c r="B101" s="6" t="s">
        <v>376</v>
      </c>
      <c r="C101" s="1"/>
      <c r="D101" s="2">
        <f t="shared" si="1"/>
        <v>23.41</v>
      </c>
      <c r="E101" s="1">
        <v>23.41</v>
      </c>
    </row>
    <row r="102" spans="1:5" ht="108.75" customHeight="1" hidden="1">
      <c r="A102" s="24" t="s">
        <v>230</v>
      </c>
      <c r="B102" s="6" t="s">
        <v>231</v>
      </c>
      <c r="C102" s="1">
        <v>0</v>
      </c>
      <c r="D102" s="2">
        <f t="shared" si="1"/>
        <v>0</v>
      </c>
      <c r="E102" s="1">
        <v>0</v>
      </c>
    </row>
    <row r="103" spans="1:5" ht="108.75" customHeight="1" hidden="1">
      <c r="A103" s="24" t="s">
        <v>232</v>
      </c>
      <c r="B103" s="6" t="s">
        <v>233</v>
      </c>
      <c r="C103" s="1">
        <v>0</v>
      </c>
      <c r="D103" s="2">
        <f t="shared" si="1"/>
        <v>0</v>
      </c>
      <c r="E103" s="1">
        <v>0</v>
      </c>
    </row>
    <row r="104" spans="1:5" ht="108.75" customHeight="1">
      <c r="A104" s="24" t="s">
        <v>234</v>
      </c>
      <c r="B104" s="6" t="s">
        <v>235</v>
      </c>
      <c r="C104" s="1">
        <v>0</v>
      </c>
      <c r="D104" s="2">
        <f t="shared" si="1"/>
        <v>3595.44</v>
      </c>
      <c r="E104" s="1">
        <v>3595.44</v>
      </c>
    </row>
    <row r="105" spans="1:5" ht="108.75" customHeight="1">
      <c r="A105" s="24" t="s">
        <v>364</v>
      </c>
      <c r="B105" s="6" t="s">
        <v>365</v>
      </c>
      <c r="C105" s="1"/>
      <c r="D105" s="2">
        <f t="shared" si="1"/>
        <v>9252</v>
      </c>
      <c r="E105" s="1">
        <v>9252</v>
      </c>
    </row>
    <row r="106" spans="1:5" ht="108.75" customHeight="1">
      <c r="A106" s="24" t="s">
        <v>368</v>
      </c>
      <c r="B106" s="6" t="s">
        <v>365</v>
      </c>
      <c r="C106" s="1"/>
      <c r="D106" s="2">
        <f t="shared" si="1"/>
        <v>500</v>
      </c>
      <c r="E106" s="1">
        <v>500</v>
      </c>
    </row>
    <row r="107" spans="1:5" ht="108.75" customHeight="1">
      <c r="A107" s="24" t="s">
        <v>369</v>
      </c>
      <c r="B107" s="6" t="s">
        <v>365</v>
      </c>
      <c r="C107" s="1"/>
      <c r="D107" s="2">
        <f>E107-C107</f>
        <v>21000</v>
      </c>
      <c r="E107" s="1">
        <v>21000</v>
      </c>
    </row>
    <row r="108" spans="1:5" ht="108.75" customHeight="1">
      <c r="A108" s="24" t="s">
        <v>372</v>
      </c>
      <c r="B108" s="6" t="s">
        <v>365</v>
      </c>
      <c r="C108" s="1"/>
      <c r="D108" s="2">
        <f>E108-C108</f>
        <v>76610</v>
      </c>
      <c r="E108" s="1">
        <v>76610</v>
      </c>
    </row>
    <row r="109" spans="1:5" ht="108.75" customHeight="1">
      <c r="A109" s="24" t="s">
        <v>377</v>
      </c>
      <c r="B109" s="6" t="s">
        <v>365</v>
      </c>
      <c r="C109" s="1"/>
      <c r="D109" s="2">
        <f>E109-C109</f>
        <v>132110.9</v>
      </c>
      <c r="E109" s="1">
        <v>132110.9</v>
      </c>
    </row>
    <row r="110" spans="1:5" ht="165" customHeight="1">
      <c r="A110" s="24" t="s">
        <v>378</v>
      </c>
      <c r="B110" s="6" t="s">
        <v>379</v>
      </c>
      <c r="C110" s="1"/>
      <c r="D110" s="2">
        <f>E110-C110</f>
        <v>353585.79</v>
      </c>
      <c r="E110" s="1">
        <v>353585.79</v>
      </c>
    </row>
    <row r="111" spans="1:5" ht="165" customHeight="1">
      <c r="A111" s="24" t="s">
        <v>380</v>
      </c>
      <c r="B111" s="6" t="s">
        <v>379</v>
      </c>
      <c r="C111" s="1"/>
      <c r="D111" s="2">
        <f aca="true" t="shared" si="2" ref="D111:D121">E111-C111</f>
        <v>2613.8</v>
      </c>
      <c r="E111" s="1">
        <v>2613.8</v>
      </c>
    </row>
    <row r="112" spans="1:5" ht="124.5" customHeight="1">
      <c r="A112" s="24" t="s">
        <v>381</v>
      </c>
      <c r="B112" s="6" t="s">
        <v>259</v>
      </c>
      <c r="C112" s="1"/>
      <c r="D112" s="2">
        <f t="shared" si="2"/>
        <v>9500</v>
      </c>
      <c r="E112" s="1">
        <v>9500</v>
      </c>
    </row>
    <row r="113" spans="1:5" ht="156.75" customHeight="1">
      <c r="A113" s="24" t="s">
        <v>382</v>
      </c>
      <c r="B113" s="6" t="s">
        <v>261</v>
      </c>
      <c r="C113" s="1"/>
      <c r="D113" s="2">
        <f t="shared" si="2"/>
        <v>5000</v>
      </c>
      <c r="E113" s="1">
        <v>5000</v>
      </c>
    </row>
    <row r="114" spans="1:5" ht="128.25" customHeight="1">
      <c r="A114" s="24" t="s">
        <v>383</v>
      </c>
      <c r="B114" s="6" t="s">
        <v>263</v>
      </c>
      <c r="C114" s="1"/>
      <c r="D114" s="2">
        <f t="shared" si="2"/>
        <v>2022</v>
      </c>
      <c r="E114" s="1">
        <v>2022</v>
      </c>
    </row>
    <row r="115" spans="1:5" ht="141" customHeight="1">
      <c r="A115" s="24" t="s">
        <v>384</v>
      </c>
      <c r="B115" s="6" t="s">
        <v>385</v>
      </c>
      <c r="C115" s="1"/>
      <c r="D115" s="2">
        <f t="shared" si="2"/>
        <v>45006.35</v>
      </c>
      <c r="E115" s="1">
        <v>45006.35</v>
      </c>
    </row>
    <row r="116" spans="1:5" ht="141" customHeight="1">
      <c r="A116" s="24" t="s">
        <v>386</v>
      </c>
      <c r="B116" s="6" t="s">
        <v>387</v>
      </c>
      <c r="C116" s="1"/>
      <c r="D116" s="2">
        <f t="shared" si="2"/>
        <v>32191.7</v>
      </c>
      <c r="E116" s="1">
        <v>32191.7</v>
      </c>
    </row>
    <row r="117" spans="1:5" ht="161.25" customHeight="1">
      <c r="A117" s="24" t="s">
        <v>388</v>
      </c>
      <c r="B117" s="6" t="s">
        <v>389</v>
      </c>
      <c r="C117" s="1"/>
      <c r="D117" s="2">
        <f t="shared" si="2"/>
        <v>17696.35</v>
      </c>
      <c r="E117" s="1">
        <v>17696.35</v>
      </c>
    </row>
    <row r="118" spans="1:5" ht="138.75" customHeight="1">
      <c r="A118" s="24" t="s">
        <v>390</v>
      </c>
      <c r="B118" s="6" t="s">
        <v>391</v>
      </c>
      <c r="C118" s="1"/>
      <c r="D118" s="2">
        <f t="shared" si="2"/>
        <v>4582.7</v>
      </c>
      <c r="E118" s="1">
        <v>4582.7</v>
      </c>
    </row>
    <row r="119" spans="1:5" ht="171" customHeight="1">
      <c r="A119" s="24" t="s">
        <v>392</v>
      </c>
      <c r="B119" s="6" t="s">
        <v>393</v>
      </c>
      <c r="C119" s="1"/>
      <c r="D119" s="2">
        <f t="shared" si="2"/>
        <v>2250</v>
      </c>
      <c r="E119" s="1">
        <v>2250</v>
      </c>
    </row>
    <row r="120" spans="1:5" ht="129.75" customHeight="1">
      <c r="A120" s="24" t="s">
        <v>394</v>
      </c>
      <c r="B120" s="6" t="s">
        <v>376</v>
      </c>
      <c r="C120" s="1"/>
      <c r="D120" s="2">
        <f t="shared" si="2"/>
        <v>67000</v>
      </c>
      <c r="E120" s="1">
        <v>67000</v>
      </c>
    </row>
    <row r="121" spans="1:5" ht="135.75" customHeight="1">
      <c r="A121" s="24" t="s">
        <v>395</v>
      </c>
      <c r="B121" s="6" t="s">
        <v>267</v>
      </c>
      <c r="C121" s="1"/>
      <c r="D121" s="2">
        <f t="shared" si="2"/>
        <v>31486</v>
      </c>
      <c r="E121" s="1">
        <v>31486</v>
      </c>
    </row>
    <row r="122" spans="1:5" ht="108.75" customHeight="1" hidden="1">
      <c r="A122" s="22" t="s">
        <v>66</v>
      </c>
      <c r="B122" s="23" t="s">
        <v>89</v>
      </c>
      <c r="C122" s="3">
        <f>C123+C124</f>
        <v>0</v>
      </c>
      <c r="D122" s="2">
        <f t="shared" si="1"/>
        <v>0</v>
      </c>
      <c r="E122" s="3">
        <f>E123+E124</f>
        <v>0</v>
      </c>
    </row>
    <row r="123" spans="1:5" ht="108.75" customHeight="1" hidden="1">
      <c r="A123" s="24" t="s">
        <v>67</v>
      </c>
      <c r="B123" s="6" t="s">
        <v>90</v>
      </c>
      <c r="C123" s="3"/>
      <c r="D123" s="2">
        <f t="shared" si="1"/>
        <v>0</v>
      </c>
      <c r="E123" s="3"/>
    </row>
    <row r="124" spans="1:5" ht="108.75" customHeight="1" hidden="1">
      <c r="A124" s="24" t="s">
        <v>68</v>
      </c>
      <c r="B124" s="6" t="s">
        <v>91</v>
      </c>
      <c r="C124" s="1"/>
      <c r="D124" s="2">
        <f t="shared" si="1"/>
        <v>0</v>
      </c>
      <c r="E124" s="1"/>
    </row>
    <row r="125" spans="1:5" ht="54" customHeight="1">
      <c r="A125" s="22" t="s">
        <v>70</v>
      </c>
      <c r="B125" s="23" t="s">
        <v>92</v>
      </c>
      <c r="C125" s="3">
        <f>C126+C214+C222</f>
        <v>885259400.5</v>
      </c>
      <c r="D125" s="4">
        <f t="shared" si="1"/>
        <v>29663986.47000003</v>
      </c>
      <c r="E125" s="3">
        <f>E126+E214+E222</f>
        <v>914923386.97</v>
      </c>
    </row>
    <row r="126" spans="1:5" ht="53.25" customHeight="1">
      <c r="A126" s="22" t="s">
        <v>69</v>
      </c>
      <c r="B126" s="23" t="s">
        <v>94</v>
      </c>
      <c r="C126" s="3">
        <f>C127+C132+C172+C201</f>
        <v>938736005.8</v>
      </c>
      <c r="D126" s="4">
        <f t="shared" si="1"/>
        <v>29663986.47000003</v>
      </c>
      <c r="E126" s="3">
        <f>E127+E132+E172+E201</f>
        <v>968399992.27</v>
      </c>
    </row>
    <row r="127" spans="1:5" ht="38.25" customHeight="1">
      <c r="A127" s="22" t="s">
        <v>209</v>
      </c>
      <c r="B127" s="63" t="s">
        <v>157</v>
      </c>
      <c r="C127" s="3">
        <f>C128+C129</f>
        <v>189484800</v>
      </c>
      <c r="D127" s="4">
        <f t="shared" si="1"/>
        <v>11328800</v>
      </c>
      <c r="E127" s="3">
        <f>E128+E129</f>
        <v>200813600</v>
      </c>
    </row>
    <row r="128" spans="1:6" ht="58.5" customHeight="1">
      <c r="A128" s="24" t="s">
        <v>210</v>
      </c>
      <c r="B128" s="6" t="s">
        <v>245</v>
      </c>
      <c r="C128" s="1">
        <v>189024800</v>
      </c>
      <c r="D128" s="2">
        <f t="shared" si="1"/>
        <v>0</v>
      </c>
      <c r="E128" s="1">
        <v>189024800</v>
      </c>
      <c r="F128" s="7">
        <v>801</v>
      </c>
    </row>
    <row r="129" spans="1:6" ht="69.75" customHeight="1">
      <c r="A129" s="24" t="s">
        <v>399</v>
      </c>
      <c r="B129" s="6" t="s">
        <v>93</v>
      </c>
      <c r="C129" s="1">
        <f>C130+C131</f>
        <v>460000</v>
      </c>
      <c r="D129" s="2">
        <f t="shared" si="1"/>
        <v>11328800</v>
      </c>
      <c r="E129" s="1">
        <f>E130+E131</f>
        <v>11788800</v>
      </c>
      <c r="F129" s="7">
        <v>801</v>
      </c>
    </row>
    <row r="130" spans="1:8" ht="54.75" customHeight="1">
      <c r="A130" s="30" t="s">
        <v>399</v>
      </c>
      <c r="B130" s="6" t="s">
        <v>93</v>
      </c>
      <c r="C130" s="1">
        <v>460000</v>
      </c>
      <c r="D130" s="2">
        <f t="shared" si="1"/>
        <v>10128800</v>
      </c>
      <c r="E130" s="1">
        <v>10588800</v>
      </c>
      <c r="F130" s="7">
        <v>2901</v>
      </c>
      <c r="H130" s="7">
        <v>2901</v>
      </c>
    </row>
    <row r="131" spans="1:6" ht="61.5" customHeight="1">
      <c r="A131" s="30" t="s">
        <v>399</v>
      </c>
      <c r="B131" s="6" t="s">
        <v>400</v>
      </c>
      <c r="C131" s="1"/>
      <c r="D131" s="2">
        <f t="shared" si="1"/>
        <v>1200000</v>
      </c>
      <c r="E131" s="1">
        <v>1200000</v>
      </c>
      <c r="F131" s="7">
        <v>2816</v>
      </c>
    </row>
    <row r="132" spans="1:6" ht="50.25" customHeight="1">
      <c r="A132" s="22" t="s">
        <v>291</v>
      </c>
      <c r="B132" s="63" t="s">
        <v>142</v>
      </c>
      <c r="C132" s="3">
        <f>C133+C138+C139+C140+C141+C142+C144+C145+C146+C147+C152+C156+C158+C159</f>
        <v>403187470.04</v>
      </c>
      <c r="D132" s="4">
        <f t="shared" si="1"/>
        <v>18335186.47000003</v>
      </c>
      <c r="E132" s="3">
        <f>E133+E138+E139+E140+E141+E142+E144+E145+E146+E147+E152+E156+E158+E159</f>
        <v>421522656.51000005</v>
      </c>
      <c r="F132" s="31"/>
    </row>
    <row r="133" spans="1:5" ht="54.75" customHeight="1">
      <c r="A133" s="30" t="s">
        <v>344</v>
      </c>
      <c r="B133" s="61" t="s">
        <v>179</v>
      </c>
      <c r="C133" s="4">
        <f>C134+C135+C136+C137</f>
        <v>174478675.93</v>
      </c>
      <c r="D133" s="2">
        <f aca="true" t="shared" si="3" ref="D133:D164">E133-C133</f>
        <v>0</v>
      </c>
      <c r="E133" s="4">
        <f>E134+E135+E136+E137</f>
        <v>174478675.93</v>
      </c>
    </row>
    <row r="134" spans="1:8" ht="51.75" customHeight="1">
      <c r="A134" s="30" t="s">
        <v>342</v>
      </c>
      <c r="B134" s="32" t="s">
        <v>343</v>
      </c>
      <c r="C134" s="2">
        <v>174478675.93</v>
      </c>
      <c r="D134" s="2">
        <f t="shared" si="3"/>
        <v>0</v>
      </c>
      <c r="E134" s="2">
        <v>174478675.93</v>
      </c>
      <c r="F134" s="7">
        <v>2974</v>
      </c>
      <c r="H134" s="7">
        <v>2974</v>
      </c>
    </row>
    <row r="135" spans="1:6" ht="75.75" customHeight="1" hidden="1">
      <c r="A135" s="30" t="s">
        <v>227</v>
      </c>
      <c r="B135" s="6" t="s">
        <v>158</v>
      </c>
      <c r="C135" s="2">
        <v>0</v>
      </c>
      <c r="D135" s="2">
        <f t="shared" si="3"/>
        <v>0</v>
      </c>
      <c r="E135" s="2">
        <v>0</v>
      </c>
      <c r="F135" s="7">
        <v>911</v>
      </c>
    </row>
    <row r="136" spans="1:6" ht="75.75" customHeight="1" hidden="1">
      <c r="A136" s="30" t="s">
        <v>227</v>
      </c>
      <c r="B136" s="6" t="s">
        <v>159</v>
      </c>
      <c r="C136" s="2">
        <v>0</v>
      </c>
      <c r="D136" s="2">
        <f t="shared" si="3"/>
        <v>0</v>
      </c>
      <c r="E136" s="2">
        <v>0</v>
      </c>
      <c r="F136" s="7">
        <v>912</v>
      </c>
    </row>
    <row r="137" spans="1:6" ht="75.75" customHeight="1" hidden="1">
      <c r="A137" s="30" t="s">
        <v>227</v>
      </c>
      <c r="B137" s="6" t="s">
        <v>181</v>
      </c>
      <c r="C137" s="2"/>
      <c r="D137" s="2">
        <f t="shared" si="3"/>
        <v>0</v>
      </c>
      <c r="E137" s="2"/>
      <c r="F137" s="7" t="s">
        <v>180</v>
      </c>
    </row>
    <row r="138" spans="1:5" ht="75.75" customHeight="1" hidden="1">
      <c r="A138" s="24" t="s">
        <v>226</v>
      </c>
      <c r="B138" s="33" t="s">
        <v>225</v>
      </c>
      <c r="C138" s="2"/>
      <c r="D138" s="2">
        <f t="shared" si="3"/>
        <v>0</v>
      </c>
      <c r="E138" s="2"/>
    </row>
    <row r="139" spans="1:8" ht="94.5" customHeight="1">
      <c r="A139" s="24" t="s">
        <v>276</v>
      </c>
      <c r="B139" s="33" t="s">
        <v>246</v>
      </c>
      <c r="C139" s="2">
        <v>2939898.99</v>
      </c>
      <c r="D139" s="2">
        <f t="shared" si="3"/>
        <v>781850.2199999997</v>
      </c>
      <c r="E139" s="2">
        <v>3721749.21</v>
      </c>
      <c r="F139" s="8" t="s">
        <v>299</v>
      </c>
      <c r="H139" s="7" t="s">
        <v>345</v>
      </c>
    </row>
    <row r="140" spans="1:8" ht="99" customHeight="1" hidden="1">
      <c r="A140" s="24" t="s">
        <v>240</v>
      </c>
      <c r="B140" s="34" t="s">
        <v>183</v>
      </c>
      <c r="C140" s="2"/>
      <c r="D140" s="2">
        <f t="shared" si="3"/>
        <v>0</v>
      </c>
      <c r="E140" s="2"/>
      <c r="H140" s="7" t="s">
        <v>184</v>
      </c>
    </row>
    <row r="141" spans="1:8" ht="99" customHeight="1" hidden="1">
      <c r="A141" s="24" t="s">
        <v>281</v>
      </c>
      <c r="B141" s="35" t="s">
        <v>243</v>
      </c>
      <c r="C141" s="2">
        <v>0</v>
      </c>
      <c r="D141" s="2">
        <f t="shared" si="3"/>
        <v>0</v>
      </c>
      <c r="E141" s="2">
        <v>0</v>
      </c>
      <c r="F141" s="7" t="s">
        <v>308</v>
      </c>
      <c r="H141" s="7" t="s">
        <v>346</v>
      </c>
    </row>
    <row r="142" spans="1:5" ht="99" customHeight="1" hidden="1">
      <c r="A142" s="24" t="s">
        <v>241</v>
      </c>
      <c r="B142" s="36" t="s">
        <v>247</v>
      </c>
      <c r="C142" s="4">
        <f>C143</f>
        <v>0</v>
      </c>
      <c r="D142" s="4">
        <f t="shared" si="3"/>
        <v>0</v>
      </c>
      <c r="E142" s="4">
        <f>E143</f>
        <v>0</v>
      </c>
    </row>
    <row r="143" spans="1:5" ht="99" customHeight="1" hidden="1">
      <c r="A143" s="24" t="s">
        <v>241</v>
      </c>
      <c r="B143" s="37" t="s">
        <v>239</v>
      </c>
      <c r="C143" s="2">
        <v>0</v>
      </c>
      <c r="D143" s="2">
        <f>E143-C143</f>
        <v>0</v>
      </c>
      <c r="E143" s="2">
        <v>0</v>
      </c>
    </row>
    <row r="144" spans="1:9" ht="81.75" customHeight="1">
      <c r="A144" s="24" t="s">
        <v>280</v>
      </c>
      <c r="B144" s="24" t="s">
        <v>274</v>
      </c>
      <c r="C144" s="2">
        <v>16113780.1</v>
      </c>
      <c r="D144" s="2">
        <f>E144-C144</f>
        <v>0</v>
      </c>
      <c r="E144" s="2">
        <v>16113780.1</v>
      </c>
      <c r="F144" s="7" t="s">
        <v>300</v>
      </c>
      <c r="H144" s="13" t="s">
        <v>275</v>
      </c>
      <c r="I144" s="13"/>
    </row>
    <row r="145" spans="1:8" ht="75.75" customHeight="1">
      <c r="A145" s="24" t="s">
        <v>277</v>
      </c>
      <c r="B145" s="38" t="s">
        <v>228</v>
      </c>
      <c r="C145" s="2">
        <v>1314567.84</v>
      </c>
      <c r="D145" s="2">
        <f>E145-C145</f>
        <v>0</v>
      </c>
      <c r="E145" s="2">
        <v>1314567.84</v>
      </c>
      <c r="F145" s="7" t="s">
        <v>306</v>
      </c>
      <c r="H145" s="7" t="s">
        <v>306</v>
      </c>
    </row>
    <row r="146" spans="1:8" ht="47.25">
      <c r="A146" s="24" t="s">
        <v>282</v>
      </c>
      <c r="B146" s="6" t="s">
        <v>238</v>
      </c>
      <c r="C146" s="2">
        <v>1917489.81</v>
      </c>
      <c r="D146" s="2">
        <f t="shared" si="3"/>
        <v>16236.25</v>
      </c>
      <c r="E146" s="2">
        <v>1933726.06</v>
      </c>
      <c r="F146" s="7" t="s">
        <v>301</v>
      </c>
      <c r="H146" s="7" t="s">
        <v>301</v>
      </c>
    </row>
    <row r="147" spans="1:5" ht="40.5" customHeight="1">
      <c r="A147" s="24" t="s">
        <v>355</v>
      </c>
      <c r="B147" s="6" t="s">
        <v>248</v>
      </c>
      <c r="C147" s="4">
        <f>C148+C149+C150+C151</f>
        <v>101010.1</v>
      </c>
      <c r="D147" s="4">
        <f t="shared" si="3"/>
        <v>0</v>
      </c>
      <c r="E147" s="4">
        <f>E148+E149+E150+E151</f>
        <v>101010.1</v>
      </c>
    </row>
    <row r="148" spans="1:8" ht="84" customHeight="1" hidden="1">
      <c r="A148" s="24" t="s">
        <v>229</v>
      </c>
      <c r="B148" s="37" t="s">
        <v>356</v>
      </c>
      <c r="C148" s="2"/>
      <c r="D148" s="2">
        <f t="shared" si="3"/>
        <v>0</v>
      </c>
      <c r="E148" s="2"/>
      <c r="H148" s="7" t="s">
        <v>353</v>
      </c>
    </row>
    <row r="149" spans="1:5" ht="90.75" customHeight="1" hidden="1">
      <c r="A149" s="24" t="s">
        <v>229</v>
      </c>
      <c r="B149" s="24" t="s">
        <v>354</v>
      </c>
      <c r="C149" s="2">
        <v>0</v>
      </c>
      <c r="D149" s="2">
        <f t="shared" si="3"/>
        <v>0</v>
      </c>
      <c r="E149" s="2">
        <v>0</v>
      </c>
    </row>
    <row r="150" spans="1:6" ht="72.75" customHeight="1" hidden="1">
      <c r="A150" s="24" t="s">
        <v>278</v>
      </c>
      <c r="B150" s="24" t="s">
        <v>272</v>
      </c>
      <c r="C150" s="2">
        <v>0</v>
      </c>
      <c r="D150" s="2">
        <f t="shared" si="3"/>
        <v>0</v>
      </c>
      <c r="E150" s="2">
        <v>0</v>
      </c>
      <c r="F150" s="7" t="s">
        <v>307</v>
      </c>
    </row>
    <row r="151" spans="1:8" ht="46.5" customHeight="1">
      <c r="A151" s="24" t="s">
        <v>278</v>
      </c>
      <c r="B151" s="24" t="s">
        <v>273</v>
      </c>
      <c r="C151" s="2">
        <v>101010.1</v>
      </c>
      <c r="D151" s="2">
        <f t="shared" si="3"/>
        <v>0</v>
      </c>
      <c r="E151" s="2">
        <v>101010.1</v>
      </c>
      <c r="F151" s="7" t="s">
        <v>307</v>
      </c>
      <c r="H151" s="7" t="s">
        <v>347</v>
      </c>
    </row>
    <row r="152" spans="1:5" ht="70.5" customHeight="1">
      <c r="A152" s="24" t="s">
        <v>211</v>
      </c>
      <c r="B152" s="6" t="s">
        <v>341</v>
      </c>
      <c r="C152" s="4">
        <f>C153+C154+C155</f>
        <v>89379899.09</v>
      </c>
      <c r="D152" s="4">
        <f t="shared" si="3"/>
        <v>0</v>
      </c>
      <c r="E152" s="4">
        <f>E153+E154+E155</f>
        <v>89379899.09</v>
      </c>
    </row>
    <row r="153" spans="1:8" ht="87" customHeight="1">
      <c r="A153" s="24" t="s">
        <v>211</v>
      </c>
      <c r="B153" s="39" t="s">
        <v>329</v>
      </c>
      <c r="C153" s="2">
        <v>89379899.09</v>
      </c>
      <c r="D153" s="2">
        <f t="shared" si="3"/>
        <v>0</v>
      </c>
      <c r="E153" s="2">
        <v>89379899.09</v>
      </c>
      <c r="H153" s="58" t="s">
        <v>348</v>
      </c>
    </row>
    <row r="154" spans="1:6" ht="99" customHeight="1" hidden="1">
      <c r="A154" s="24" t="s">
        <v>211</v>
      </c>
      <c r="B154" s="6" t="s">
        <v>182</v>
      </c>
      <c r="C154" s="2"/>
      <c r="D154" s="2">
        <f t="shared" si="3"/>
        <v>0</v>
      </c>
      <c r="E154" s="2"/>
      <c r="F154" s="7">
        <v>2933</v>
      </c>
    </row>
    <row r="155" spans="1:5" ht="99" customHeight="1" hidden="1">
      <c r="A155" s="24" t="s">
        <v>211</v>
      </c>
      <c r="B155" s="38" t="s">
        <v>207</v>
      </c>
      <c r="C155" s="2"/>
      <c r="D155" s="2">
        <f t="shared" si="3"/>
        <v>0</v>
      </c>
      <c r="E155" s="2"/>
    </row>
    <row r="156" spans="1:6" ht="99" customHeight="1" hidden="1">
      <c r="A156" s="24" t="s">
        <v>223</v>
      </c>
      <c r="B156" s="38" t="s">
        <v>224</v>
      </c>
      <c r="C156" s="2">
        <f>C157</f>
        <v>0</v>
      </c>
      <c r="D156" s="2">
        <f t="shared" si="3"/>
        <v>0</v>
      </c>
      <c r="E156" s="2">
        <f>E157</f>
        <v>0</v>
      </c>
      <c r="F156" s="7">
        <v>347</v>
      </c>
    </row>
    <row r="157" spans="1:6" ht="99" customHeight="1" hidden="1">
      <c r="A157" s="24" t="s">
        <v>223</v>
      </c>
      <c r="B157" s="14" t="s">
        <v>206</v>
      </c>
      <c r="C157" s="2">
        <v>0</v>
      </c>
      <c r="D157" s="2">
        <f t="shared" si="3"/>
        <v>0</v>
      </c>
      <c r="E157" s="2">
        <v>0</v>
      </c>
      <c r="F157" s="7" t="s">
        <v>237</v>
      </c>
    </row>
    <row r="158" spans="1:8" ht="47.25">
      <c r="A158" s="24" t="s">
        <v>283</v>
      </c>
      <c r="B158" s="14" t="s">
        <v>244</v>
      </c>
      <c r="C158" s="2">
        <v>546552.18</v>
      </c>
      <c r="D158" s="2">
        <f t="shared" si="3"/>
        <v>0</v>
      </c>
      <c r="E158" s="2">
        <v>546552.18</v>
      </c>
      <c r="F158" s="7" t="s">
        <v>302</v>
      </c>
      <c r="H158" s="58" t="s">
        <v>302</v>
      </c>
    </row>
    <row r="159" spans="1:5" ht="31.5">
      <c r="A159" s="30" t="s">
        <v>292</v>
      </c>
      <c r="B159" s="6" t="s">
        <v>101</v>
      </c>
      <c r="C159" s="3">
        <f>C160+C162+C163+C164+C165+C166+C167+C168+C169+C170+C171</f>
        <v>116395596</v>
      </c>
      <c r="D159" s="4">
        <f t="shared" si="3"/>
        <v>17537100</v>
      </c>
      <c r="E159" s="3">
        <f>E160+E161+I162+E162+E163+E164+E165+E166+E167+E168+E169+E170+E171</f>
        <v>133932696</v>
      </c>
    </row>
    <row r="160" spans="1:8" ht="69" customHeight="1">
      <c r="A160" s="30" t="s">
        <v>279</v>
      </c>
      <c r="B160" s="40" t="s">
        <v>175</v>
      </c>
      <c r="C160" s="2">
        <v>1395800</v>
      </c>
      <c r="D160" s="2">
        <f t="shared" si="3"/>
        <v>0</v>
      </c>
      <c r="E160" s="2">
        <v>1395800</v>
      </c>
      <c r="F160" s="7">
        <v>966</v>
      </c>
      <c r="H160" s="7">
        <v>2966</v>
      </c>
    </row>
    <row r="161" spans="1:6" ht="68.25" customHeight="1">
      <c r="A161" s="30" t="s">
        <v>279</v>
      </c>
      <c r="B161" s="40" t="s">
        <v>396</v>
      </c>
      <c r="C161" s="2"/>
      <c r="D161" s="2">
        <f t="shared" si="3"/>
        <v>329300</v>
      </c>
      <c r="E161" s="2">
        <v>329300</v>
      </c>
      <c r="F161" s="7">
        <v>2990</v>
      </c>
    </row>
    <row r="162" spans="1:8" ht="115.5" customHeight="1">
      <c r="A162" s="30" t="s">
        <v>284</v>
      </c>
      <c r="B162" s="40" t="s">
        <v>252</v>
      </c>
      <c r="C162" s="2">
        <v>27000</v>
      </c>
      <c r="D162" s="2">
        <f t="shared" si="3"/>
        <v>0</v>
      </c>
      <c r="E162" s="2">
        <v>27000</v>
      </c>
      <c r="F162" s="41">
        <v>995</v>
      </c>
      <c r="H162" s="7">
        <v>2995</v>
      </c>
    </row>
    <row r="163" spans="1:8" ht="75.75" customHeight="1">
      <c r="A163" s="30" t="s">
        <v>284</v>
      </c>
      <c r="B163" s="6" t="s">
        <v>236</v>
      </c>
      <c r="C163" s="2">
        <v>9900</v>
      </c>
      <c r="D163" s="2">
        <f t="shared" si="3"/>
        <v>0</v>
      </c>
      <c r="E163" s="2">
        <v>9900</v>
      </c>
      <c r="F163" s="41">
        <v>2904</v>
      </c>
      <c r="H163" s="7">
        <v>2904</v>
      </c>
    </row>
    <row r="164" spans="1:8" ht="70.5" customHeight="1">
      <c r="A164" s="30" t="s">
        <v>212</v>
      </c>
      <c r="B164" s="37" t="s">
        <v>242</v>
      </c>
      <c r="C164" s="2">
        <v>84205700</v>
      </c>
      <c r="D164" s="2">
        <f t="shared" si="3"/>
        <v>0</v>
      </c>
      <c r="E164" s="2">
        <v>84205700</v>
      </c>
      <c r="F164" s="41">
        <v>2938</v>
      </c>
      <c r="H164" s="7">
        <v>2938</v>
      </c>
    </row>
    <row r="165" spans="1:8" ht="132.75" customHeight="1">
      <c r="A165" s="30" t="s">
        <v>284</v>
      </c>
      <c r="B165" s="42" t="s">
        <v>205</v>
      </c>
      <c r="C165" s="2">
        <v>1932484</v>
      </c>
      <c r="D165" s="2">
        <f aca="true" t="shared" si="4" ref="D165:D171">E165-C165</f>
        <v>1820000</v>
      </c>
      <c r="E165" s="2">
        <v>3752484</v>
      </c>
      <c r="F165" s="41">
        <v>2975</v>
      </c>
      <c r="H165" s="7">
        <v>2975</v>
      </c>
    </row>
    <row r="166" spans="1:8" ht="142.5" customHeight="1">
      <c r="A166" s="30" t="s">
        <v>284</v>
      </c>
      <c r="B166" s="6" t="s">
        <v>328</v>
      </c>
      <c r="C166" s="2">
        <v>20210883</v>
      </c>
      <c r="D166" s="2">
        <f t="shared" si="4"/>
        <v>0</v>
      </c>
      <c r="E166" s="2">
        <v>20210883</v>
      </c>
      <c r="F166" s="41">
        <v>2919</v>
      </c>
      <c r="H166" s="7">
        <v>2919</v>
      </c>
    </row>
    <row r="167" spans="1:8" ht="94.5" customHeight="1">
      <c r="A167" s="30" t="s">
        <v>279</v>
      </c>
      <c r="B167" s="6" t="s">
        <v>249</v>
      </c>
      <c r="C167" s="2">
        <v>2063169</v>
      </c>
      <c r="D167" s="2">
        <f t="shared" si="4"/>
        <v>0</v>
      </c>
      <c r="E167" s="2">
        <v>2063169</v>
      </c>
      <c r="F167" s="41">
        <v>2951</v>
      </c>
      <c r="H167" s="7">
        <v>2951</v>
      </c>
    </row>
    <row r="168" spans="1:8" ht="57.75" customHeight="1">
      <c r="A168" s="30" t="s">
        <v>357</v>
      </c>
      <c r="B168" s="6" t="s">
        <v>358</v>
      </c>
      <c r="C168" s="2">
        <v>3221500</v>
      </c>
      <c r="D168" s="2">
        <f t="shared" si="4"/>
        <v>1917600</v>
      </c>
      <c r="E168" s="2">
        <v>5139100</v>
      </c>
      <c r="F168" s="41"/>
      <c r="H168" s="7">
        <v>2922</v>
      </c>
    </row>
    <row r="169" spans="1:8" ht="82.5" customHeight="1">
      <c r="A169" s="30" t="s">
        <v>279</v>
      </c>
      <c r="B169" s="6" t="s">
        <v>359</v>
      </c>
      <c r="C169" s="2">
        <v>452200</v>
      </c>
      <c r="D169" s="2">
        <f t="shared" si="4"/>
        <v>249800</v>
      </c>
      <c r="E169" s="2">
        <v>702000</v>
      </c>
      <c r="F169" s="41"/>
      <c r="H169" s="7">
        <v>2921</v>
      </c>
    </row>
    <row r="170" spans="1:8" ht="69.75" customHeight="1">
      <c r="A170" s="30" t="s">
        <v>279</v>
      </c>
      <c r="B170" s="6" t="s">
        <v>360</v>
      </c>
      <c r="C170" s="2">
        <v>1058440</v>
      </c>
      <c r="D170" s="2">
        <f t="shared" si="4"/>
        <v>2138600</v>
      </c>
      <c r="E170" s="2">
        <v>3197040</v>
      </c>
      <c r="F170" s="41"/>
      <c r="H170" s="7">
        <v>2982</v>
      </c>
    </row>
    <row r="171" spans="1:6" ht="68.25" customHeight="1">
      <c r="A171" s="30" t="s">
        <v>279</v>
      </c>
      <c r="B171" s="6" t="s">
        <v>361</v>
      </c>
      <c r="C171" s="2">
        <v>1818520</v>
      </c>
      <c r="D171" s="2">
        <f t="shared" si="4"/>
        <v>11081800</v>
      </c>
      <c r="E171" s="2">
        <v>12900320</v>
      </c>
      <c r="F171" s="41">
        <v>2930</v>
      </c>
    </row>
    <row r="172" spans="1:5" ht="36" customHeight="1">
      <c r="A172" s="22" t="s">
        <v>294</v>
      </c>
      <c r="B172" s="23" t="s">
        <v>160</v>
      </c>
      <c r="C172" s="3">
        <f>C173+C183+C188+C190+C191+C193+C195+C196+C197+C198+C200+C199</f>
        <v>279377567.52</v>
      </c>
      <c r="D172" s="4">
        <f aca="true" t="shared" si="5" ref="D172:D229">E172-C172</f>
        <v>0</v>
      </c>
      <c r="E172" s="3">
        <f>E173+E183+E188+E190+E191+E193+E195+E196+E197+E198+E200+E199</f>
        <v>279377567.52</v>
      </c>
    </row>
    <row r="173" spans="1:5" ht="51.75" customHeight="1">
      <c r="A173" s="30" t="s">
        <v>293</v>
      </c>
      <c r="B173" s="6" t="s">
        <v>103</v>
      </c>
      <c r="C173" s="3">
        <f>C174+C175+C176+C177+C178+C179+C180+C181+C182+C184+C185+C186+C187</f>
        <v>275493800</v>
      </c>
      <c r="D173" s="4">
        <f t="shared" si="5"/>
        <v>0</v>
      </c>
      <c r="E173" s="3">
        <f>E174+E175+E176+E177+E178+E179+E180+E181+E182+E184+E185+E186+E187</f>
        <v>275493800</v>
      </c>
    </row>
    <row r="174" spans="1:8" ht="182.25" customHeight="1">
      <c r="A174" s="30" t="s">
        <v>286</v>
      </c>
      <c r="B174" s="43" t="s">
        <v>191</v>
      </c>
      <c r="C174" s="2">
        <v>263671400</v>
      </c>
      <c r="D174" s="2">
        <f t="shared" si="5"/>
        <v>0</v>
      </c>
      <c r="E174" s="2">
        <v>263671400</v>
      </c>
      <c r="F174" s="7">
        <v>934</v>
      </c>
      <c r="H174" s="7">
        <v>2934</v>
      </c>
    </row>
    <row r="175" spans="1:6" ht="36" customHeight="1" hidden="1">
      <c r="A175" s="30" t="s">
        <v>213</v>
      </c>
      <c r="B175" s="43" t="s">
        <v>174</v>
      </c>
      <c r="C175" s="2"/>
      <c r="D175" s="2">
        <f t="shared" si="5"/>
        <v>0</v>
      </c>
      <c r="E175" s="2"/>
      <c r="F175" s="7">
        <v>937</v>
      </c>
    </row>
    <row r="176" spans="1:8" ht="69" customHeight="1">
      <c r="A176" s="30" t="s">
        <v>287</v>
      </c>
      <c r="B176" s="43" t="s">
        <v>194</v>
      </c>
      <c r="C176" s="2">
        <v>58700</v>
      </c>
      <c r="D176" s="2">
        <f t="shared" si="5"/>
        <v>0</v>
      </c>
      <c r="E176" s="2">
        <v>58700</v>
      </c>
      <c r="F176" s="7">
        <v>967</v>
      </c>
      <c r="H176" s="7">
        <v>2967</v>
      </c>
    </row>
    <row r="177" spans="1:8" ht="99" customHeight="1">
      <c r="A177" s="30" t="s">
        <v>287</v>
      </c>
      <c r="B177" s="6" t="s">
        <v>195</v>
      </c>
      <c r="C177" s="2">
        <v>214500</v>
      </c>
      <c r="D177" s="2">
        <f t="shared" si="5"/>
        <v>0</v>
      </c>
      <c r="E177" s="2">
        <v>214500</v>
      </c>
      <c r="F177" s="7">
        <v>955</v>
      </c>
      <c r="H177" s="7">
        <v>2955</v>
      </c>
    </row>
    <row r="178" spans="1:8" ht="127.5" customHeight="1">
      <c r="A178" s="30" t="s">
        <v>287</v>
      </c>
      <c r="B178" s="44" t="s">
        <v>192</v>
      </c>
      <c r="C178" s="2">
        <v>782700</v>
      </c>
      <c r="D178" s="2">
        <f t="shared" si="5"/>
        <v>0</v>
      </c>
      <c r="E178" s="2">
        <v>782700</v>
      </c>
      <c r="F178" s="7">
        <v>940</v>
      </c>
      <c r="H178" s="7">
        <v>2940</v>
      </c>
    </row>
    <row r="179" spans="1:8" ht="71.25" customHeight="1">
      <c r="A179" s="30" t="s">
        <v>287</v>
      </c>
      <c r="B179" s="43" t="s">
        <v>193</v>
      </c>
      <c r="C179" s="2">
        <v>1467000</v>
      </c>
      <c r="D179" s="2">
        <f t="shared" si="5"/>
        <v>0</v>
      </c>
      <c r="E179" s="2">
        <v>1467000</v>
      </c>
      <c r="F179" s="7">
        <v>945</v>
      </c>
      <c r="H179" s="7">
        <v>2945</v>
      </c>
    </row>
    <row r="180" spans="1:8" ht="125.25" customHeight="1">
      <c r="A180" s="30" t="s">
        <v>287</v>
      </c>
      <c r="B180" s="6" t="s">
        <v>198</v>
      </c>
      <c r="C180" s="2">
        <v>104500</v>
      </c>
      <c r="D180" s="2">
        <f t="shared" si="5"/>
        <v>0</v>
      </c>
      <c r="E180" s="2">
        <v>104500</v>
      </c>
      <c r="F180" s="7">
        <v>2962</v>
      </c>
      <c r="H180" s="7">
        <v>2962</v>
      </c>
    </row>
    <row r="181" spans="1:8" ht="75" customHeight="1">
      <c r="A181" s="30" t="s">
        <v>287</v>
      </c>
      <c r="B181" s="6" t="s">
        <v>197</v>
      </c>
      <c r="C181" s="2">
        <v>57800</v>
      </c>
      <c r="D181" s="2">
        <f t="shared" si="5"/>
        <v>0</v>
      </c>
      <c r="E181" s="2">
        <v>57800</v>
      </c>
      <c r="F181" s="7">
        <v>949</v>
      </c>
      <c r="H181" s="7">
        <v>2949</v>
      </c>
    </row>
    <row r="182" spans="1:8" ht="109.5" customHeight="1">
      <c r="A182" s="30" t="s">
        <v>287</v>
      </c>
      <c r="B182" s="6" t="s">
        <v>208</v>
      </c>
      <c r="C182" s="2">
        <v>173000</v>
      </c>
      <c r="D182" s="2">
        <f t="shared" si="5"/>
        <v>0</v>
      </c>
      <c r="E182" s="2">
        <v>173000</v>
      </c>
      <c r="F182" s="7">
        <v>2969</v>
      </c>
      <c r="H182" s="7">
        <v>2969</v>
      </c>
    </row>
    <row r="183" spans="1:5" ht="60" customHeight="1" hidden="1">
      <c r="A183" s="24" t="s">
        <v>71</v>
      </c>
      <c r="B183" s="6" t="s">
        <v>102</v>
      </c>
      <c r="C183" s="2"/>
      <c r="D183" s="2">
        <f t="shared" si="5"/>
        <v>0</v>
      </c>
      <c r="E183" s="2"/>
    </row>
    <row r="184" spans="1:8" ht="60" customHeight="1">
      <c r="A184" s="30" t="s">
        <v>286</v>
      </c>
      <c r="B184" s="6" t="s">
        <v>190</v>
      </c>
      <c r="C184" s="2">
        <v>1522800</v>
      </c>
      <c r="D184" s="2">
        <f t="shared" si="5"/>
        <v>0</v>
      </c>
      <c r="E184" s="2">
        <v>1522800</v>
      </c>
      <c r="F184" s="7">
        <v>936</v>
      </c>
      <c r="H184" s="7">
        <v>2936</v>
      </c>
    </row>
    <row r="185" spans="1:6" ht="102.75" customHeight="1">
      <c r="A185" s="24" t="s">
        <v>213</v>
      </c>
      <c r="B185" s="6" t="s">
        <v>189</v>
      </c>
      <c r="C185" s="2">
        <v>6596700</v>
      </c>
      <c r="D185" s="2">
        <f t="shared" si="5"/>
        <v>0</v>
      </c>
      <c r="E185" s="2">
        <v>6596700</v>
      </c>
      <c r="F185" s="7">
        <v>0</v>
      </c>
    </row>
    <row r="186" spans="1:8" ht="102.75" customHeight="1">
      <c r="A186" s="30" t="s">
        <v>287</v>
      </c>
      <c r="B186" s="6" t="s">
        <v>268</v>
      </c>
      <c r="C186" s="2">
        <v>422800</v>
      </c>
      <c r="D186" s="2">
        <f t="shared" si="5"/>
        <v>0</v>
      </c>
      <c r="E186" s="2">
        <v>422800</v>
      </c>
      <c r="F186" s="7">
        <v>2941</v>
      </c>
      <c r="H186" s="7">
        <v>2941</v>
      </c>
    </row>
    <row r="187" spans="1:8" ht="145.5" customHeight="1">
      <c r="A187" s="30" t="s">
        <v>287</v>
      </c>
      <c r="B187" s="6" t="s">
        <v>177</v>
      </c>
      <c r="C187" s="2">
        <v>421900</v>
      </c>
      <c r="D187" s="2">
        <f t="shared" si="5"/>
        <v>0</v>
      </c>
      <c r="E187" s="2">
        <v>421900</v>
      </c>
      <c r="F187" s="7">
        <v>942</v>
      </c>
      <c r="H187" s="7">
        <v>2942</v>
      </c>
    </row>
    <row r="188" spans="1:5" ht="107.25" customHeight="1">
      <c r="A188" s="30" t="s">
        <v>298</v>
      </c>
      <c r="B188" s="6" t="s">
        <v>161</v>
      </c>
      <c r="C188" s="4">
        <f>C189</f>
        <v>3615500</v>
      </c>
      <c r="D188" s="4">
        <f t="shared" si="5"/>
        <v>0</v>
      </c>
      <c r="E188" s="4">
        <f>E189</f>
        <v>3615500</v>
      </c>
    </row>
    <row r="189" spans="1:8" ht="116.25" customHeight="1">
      <c r="A189" s="30" t="s">
        <v>285</v>
      </c>
      <c r="B189" s="43" t="s">
        <v>202</v>
      </c>
      <c r="C189" s="2">
        <v>3615500</v>
      </c>
      <c r="D189" s="2">
        <f t="shared" si="5"/>
        <v>0</v>
      </c>
      <c r="E189" s="2">
        <v>3615500</v>
      </c>
      <c r="F189" s="7">
        <v>2935</v>
      </c>
      <c r="H189" s="7">
        <v>2935</v>
      </c>
    </row>
    <row r="190" spans="1:5" ht="111.75" customHeight="1" hidden="1">
      <c r="A190" s="24" t="s">
        <v>72</v>
      </c>
      <c r="B190" s="6" t="s">
        <v>128</v>
      </c>
      <c r="C190" s="2">
        <v>0</v>
      </c>
      <c r="D190" s="2">
        <f t="shared" si="5"/>
        <v>0</v>
      </c>
      <c r="E190" s="2">
        <v>0</v>
      </c>
    </row>
    <row r="191" spans="1:6" ht="60" customHeight="1" hidden="1">
      <c r="A191" s="22" t="s">
        <v>73</v>
      </c>
      <c r="B191" s="23" t="s">
        <v>129</v>
      </c>
      <c r="C191" s="4">
        <f>C192</f>
        <v>0</v>
      </c>
      <c r="D191" s="4">
        <f t="shared" si="5"/>
        <v>0</v>
      </c>
      <c r="E191" s="4">
        <f>E192</f>
        <v>0</v>
      </c>
      <c r="F191" s="31"/>
    </row>
    <row r="192" spans="1:6" ht="60" customHeight="1" hidden="1">
      <c r="A192" s="24" t="s">
        <v>73</v>
      </c>
      <c r="B192" s="24" t="s">
        <v>143</v>
      </c>
      <c r="C192" s="2">
        <v>0</v>
      </c>
      <c r="D192" s="2">
        <f t="shared" si="5"/>
        <v>0</v>
      </c>
      <c r="E192" s="2">
        <v>0</v>
      </c>
      <c r="F192" s="31">
        <v>936</v>
      </c>
    </row>
    <row r="193" spans="1:5" ht="60" customHeight="1" hidden="1">
      <c r="A193" s="24" t="s">
        <v>74</v>
      </c>
      <c r="B193" s="6" t="s">
        <v>130</v>
      </c>
      <c r="C193" s="2">
        <v>0</v>
      </c>
      <c r="D193" s="2">
        <f t="shared" si="5"/>
        <v>0</v>
      </c>
      <c r="E193" s="2">
        <v>0</v>
      </c>
    </row>
    <row r="194" spans="1:5" ht="60" customHeight="1" hidden="1">
      <c r="A194" s="24" t="s">
        <v>75</v>
      </c>
      <c r="B194" s="6" t="s">
        <v>131</v>
      </c>
      <c r="C194" s="2"/>
      <c r="D194" s="2">
        <f t="shared" si="5"/>
        <v>0</v>
      </c>
      <c r="E194" s="2"/>
    </row>
    <row r="195" spans="1:5" ht="60" customHeight="1" hidden="1">
      <c r="A195" s="24" t="s">
        <v>87</v>
      </c>
      <c r="B195" s="6" t="s">
        <v>162</v>
      </c>
      <c r="C195" s="2"/>
      <c r="D195" s="2">
        <f t="shared" si="5"/>
        <v>0</v>
      </c>
      <c r="E195" s="2"/>
    </row>
    <row r="196" spans="1:6" ht="60" customHeight="1" hidden="1">
      <c r="A196" s="30" t="s">
        <v>214</v>
      </c>
      <c r="B196" s="6" t="s">
        <v>201</v>
      </c>
      <c r="C196" s="2">
        <v>0</v>
      </c>
      <c r="D196" s="2">
        <f>E196-C196</f>
        <v>0</v>
      </c>
      <c r="E196" s="2">
        <v>0</v>
      </c>
      <c r="F196" s="7">
        <v>365</v>
      </c>
    </row>
    <row r="197" spans="1:8" ht="66.75" customHeight="1">
      <c r="A197" s="24" t="s">
        <v>288</v>
      </c>
      <c r="B197" s="6" t="s">
        <v>176</v>
      </c>
      <c r="C197" s="2">
        <v>10300</v>
      </c>
      <c r="D197" s="2">
        <f>E197-C197</f>
        <v>0</v>
      </c>
      <c r="E197" s="2">
        <v>10300</v>
      </c>
      <c r="F197" s="7" t="s">
        <v>303</v>
      </c>
      <c r="H197" s="7" t="s">
        <v>303</v>
      </c>
    </row>
    <row r="198" spans="1:6" ht="66.75" customHeight="1" hidden="1">
      <c r="A198" s="30" t="s">
        <v>215</v>
      </c>
      <c r="B198" s="45" t="s">
        <v>199</v>
      </c>
      <c r="C198" s="2"/>
      <c r="D198" s="2">
        <f t="shared" si="5"/>
        <v>0</v>
      </c>
      <c r="E198" s="2"/>
      <c r="F198" s="7">
        <v>200</v>
      </c>
    </row>
    <row r="199" spans="1:6" ht="66.75" customHeight="1" hidden="1">
      <c r="A199" s="30" t="s">
        <v>216</v>
      </c>
      <c r="B199" s="35" t="s">
        <v>200</v>
      </c>
      <c r="C199" s="2"/>
      <c r="D199" s="2">
        <f t="shared" si="5"/>
        <v>0</v>
      </c>
      <c r="E199" s="2"/>
      <c r="F199" s="7" t="s">
        <v>178</v>
      </c>
    </row>
    <row r="200" spans="1:8" ht="54" customHeight="1">
      <c r="A200" s="30" t="s">
        <v>289</v>
      </c>
      <c r="B200" s="6" t="s">
        <v>253</v>
      </c>
      <c r="C200" s="2">
        <v>257967.52</v>
      </c>
      <c r="D200" s="46">
        <f t="shared" si="5"/>
        <v>0</v>
      </c>
      <c r="E200" s="2">
        <v>257967.52</v>
      </c>
      <c r="F200" s="13" t="s">
        <v>304</v>
      </c>
      <c r="H200" s="7" t="s">
        <v>304</v>
      </c>
    </row>
    <row r="201" spans="1:5" ht="23.25" customHeight="1">
      <c r="A201" s="24" t="s">
        <v>297</v>
      </c>
      <c r="B201" s="23" t="s">
        <v>163</v>
      </c>
      <c r="C201" s="3">
        <f>C202+C205+C208</f>
        <v>66686168.239999995</v>
      </c>
      <c r="D201" s="47">
        <f t="shared" si="5"/>
        <v>0</v>
      </c>
      <c r="E201" s="3">
        <f>E202+E205+E208</f>
        <v>66686168.239999995</v>
      </c>
    </row>
    <row r="202" spans="1:5" ht="96.75" customHeight="1">
      <c r="A202" s="24" t="s">
        <v>295</v>
      </c>
      <c r="B202" s="55" t="s">
        <v>270</v>
      </c>
      <c r="C202" s="1">
        <f>C203+C204</f>
        <v>1800</v>
      </c>
      <c r="D202" s="46">
        <f t="shared" si="5"/>
        <v>0</v>
      </c>
      <c r="E202" s="1">
        <f>E203+E204</f>
        <v>1800</v>
      </c>
    </row>
    <row r="203" spans="1:5" ht="100.5" customHeight="1">
      <c r="A203" s="24" t="s">
        <v>269</v>
      </c>
      <c r="B203" s="55" t="s">
        <v>270</v>
      </c>
      <c r="C203" s="1">
        <v>900</v>
      </c>
      <c r="D203" s="46">
        <f t="shared" si="5"/>
        <v>0</v>
      </c>
      <c r="E203" s="1">
        <v>900</v>
      </c>
    </row>
    <row r="204" spans="1:5" ht="100.5" customHeight="1">
      <c r="A204" s="24" t="s">
        <v>296</v>
      </c>
      <c r="B204" s="55" t="s">
        <v>270</v>
      </c>
      <c r="C204" s="1">
        <v>900</v>
      </c>
      <c r="D204" s="46">
        <f t="shared" si="5"/>
        <v>0</v>
      </c>
      <c r="E204" s="1">
        <v>900</v>
      </c>
    </row>
    <row r="205" spans="1:6" ht="102" customHeight="1">
      <c r="A205" s="24" t="s">
        <v>340</v>
      </c>
      <c r="B205" s="56" t="s">
        <v>327</v>
      </c>
      <c r="C205" s="2">
        <f>C206+C207</f>
        <v>25000000</v>
      </c>
      <c r="D205" s="46">
        <f t="shared" si="5"/>
        <v>0</v>
      </c>
      <c r="E205" s="2">
        <f>E206+E207</f>
        <v>25000000</v>
      </c>
      <c r="F205" s="7" t="s">
        <v>250</v>
      </c>
    </row>
    <row r="206" spans="1:6" ht="108.75" customHeight="1">
      <c r="A206" s="24" t="s">
        <v>290</v>
      </c>
      <c r="B206" s="56" t="s">
        <v>327</v>
      </c>
      <c r="C206" s="2">
        <v>18633200</v>
      </c>
      <c r="D206" s="46">
        <f>E206-C206</f>
        <v>0</v>
      </c>
      <c r="E206" s="2">
        <v>18633200</v>
      </c>
      <c r="F206" s="7" t="s">
        <v>250</v>
      </c>
    </row>
    <row r="207" spans="1:8" ht="97.5" customHeight="1">
      <c r="A207" s="24" t="s">
        <v>339</v>
      </c>
      <c r="B207" s="56" t="s">
        <v>327</v>
      </c>
      <c r="C207" s="2">
        <v>6366800</v>
      </c>
      <c r="D207" s="46">
        <f t="shared" si="5"/>
        <v>0</v>
      </c>
      <c r="E207" s="2">
        <v>6366800</v>
      </c>
      <c r="H207" s="7" t="s">
        <v>397</v>
      </c>
    </row>
    <row r="208" spans="1:5" ht="105.75" customHeight="1">
      <c r="A208" s="24" t="s">
        <v>332</v>
      </c>
      <c r="B208" s="56" t="s">
        <v>251</v>
      </c>
      <c r="C208" s="4">
        <f>C209+C210+C211+C212</f>
        <v>41684368.239999995</v>
      </c>
      <c r="D208" s="47">
        <f t="shared" si="5"/>
        <v>0</v>
      </c>
      <c r="E208" s="4">
        <f>E209+E210+E211+E212+E213</f>
        <v>41684368.239999995</v>
      </c>
    </row>
    <row r="209" spans="1:8" ht="96" customHeight="1">
      <c r="A209" s="24" t="s">
        <v>330</v>
      </c>
      <c r="B209" s="56" t="s">
        <v>251</v>
      </c>
      <c r="C209" s="2">
        <v>192004.04</v>
      </c>
      <c r="D209" s="46">
        <f>E209-C209</f>
        <v>0</v>
      </c>
      <c r="E209" s="2">
        <v>192004.04</v>
      </c>
      <c r="F209" s="7" t="s">
        <v>305</v>
      </c>
      <c r="H209" s="7" t="s">
        <v>305</v>
      </c>
    </row>
    <row r="210" spans="1:8" ht="99.75" customHeight="1">
      <c r="A210" s="24" t="s">
        <v>330</v>
      </c>
      <c r="B210" s="56" t="s">
        <v>251</v>
      </c>
      <c r="C210" s="2">
        <v>19008400</v>
      </c>
      <c r="D210" s="46">
        <f>E210-C210</f>
        <v>0</v>
      </c>
      <c r="E210" s="2">
        <v>19008400</v>
      </c>
      <c r="H210" s="58" t="s">
        <v>349</v>
      </c>
    </row>
    <row r="211" spans="1:8" ht="100.5" customHeight="1">
      <c r="A211" s="24" t="s">
        <v>330</v>
      </c>
      <c r="B211" s="56" t="s">
        <v>251</v>
      </c>
      <c r="C211" s="2">
        <v>857701.57</v>
      </c>
      <c r="D211" s="46">
        <f>E211-C211</f>
        <v>0</v>
      </c>
      <c r="E211" s="2">
        <v>857701.57</v>
      </c>
      <c r="F211" s="7" t="s">
        <v>331</v>
      </c>
      <c r="H211" s="7" t="s">
        <v>350</v>
      </c>
    </row>
    <row r="212" spans="1:8" ht="99.75" customHeight="1">
      <c r="A212" s="59" t="s">
        <v>333</v>
      </c>
      <c r="B212" s="57" t="s">
        <v>251</v>
      </c>
      <c r="C212" s="2">
        <v>21626262.63</v>
      </c>
      <c r="D212" s="46">
        <f>E212-C212</f>
        <v>-21626262.63</v>
      </c>
      <c r="E212" s="2"/>
      <c r="H212" s="7" t="s">
        <v>351</v>
      </c>
    </row>
    <row r="213" spans="1:8" ht="99.75" customHeight="1">
      <c r="A213" s="59" t="s">
        <v>398</v>
      </c>
      <c r="B213" s="57" t="s">
        <v>251</v>
      </c>
      <c r="C213" s="2"/>
      <c r="D213" s="46">
        <f>E213-C213</f>
        <v>21626262.63</v>
      </c>
      <c r="E213" s="2">
        <v>21626262.63</v>
      </c>
      <c r="H213" s="7" t="s">
        <v>351</v>
      </c>
    </row>
    <row r="214" spans="1:6" s="13" customFormat="1" ht="145.5" customHeight="1">
      <c r="A214" s="22" t="s">
        <v>309</v>
      </c>
      <c r="B214" s="23" t="s">
        <v>310</v>
      </c>
      <c r="C214" s="49">
        <f>C215+C216+C217+C218+C220+C221</f>
        <v>2986574.24</v>
      </c>
      <c r="D214" s="50">
        <f t="shared" si="5"/>
        <v>0</v>
      </c>
      <c r="E214" s="49">
        <f>E215+E216+E217+E218+E220+E221</f>
        <v>2986574.24</v>
      </c>
      <c r="F214" s="7"/>
    </row>
    <row r="215" spans="1:6" s="13" customFormat="1" ht="107.25" customHeight="1" hidden="1">
      <c r="A215" s="24" t="s">
        <v>311</v>
      </c>
      <c r="B215" s="6" t="s">
        <v>312</v>
      </c>
      <c r="C215" s="51"/>
      <c r="D215" s="51">
        <f t="shared" si="5"/>
        <v>0</v>
      </c>
      <c r="E215" s="51"/>
      <c r="F215" s="7"/>
    </row>
    <row r="216" spans="1:6" s="13" customFormat="1" ht="107.25" customHeight="1" hidden="1">
      <c r="A216" s="24" t="s">
        <v>313</v>
      </c>
      <c r="B216" s="6" t="s">
        <v>314</v>
      </c>
      <c r="C216" s="51"/>
      <c r="D216" s="51">
        <f t="shared" si="5"/>
        <v>0</v>
      </c>
      <c r="E216" s="51"/>
      <c r="F216" s="7"/>
    </row>
    <row r="217" spans="1:6" s="13" customFormat="1" ht="50.25" customHeight="1">
      <c r="A217" s="24" t="s">
        <v>315</v>
      </c>
      <c r="B217" s="6" t="s">
        <v>316</v>
      </c>
      <c r="C217" s="51">
        <v>2845881.74</v>
      </c>
      <c r="D217" s="51">
        <f t="shared" si="5"/>
        <v>0</v>
      </c>
      <c r="E217" s="51">
        <v>2845881.74</v>
      </c>
      <c r="F217" s="7"/>
    </row>
    <row r="218" spans="1:6" s="13" customFormat="1" ht="107.25" customHeight="1" hidden="1">
      <c r="A218" s="24" t="s">
        <v>317</v>
      </c>
      <c r="B218" s="6" t="s">
        <v>316</v>
      </c>
      <c r="C218" s="51"/>
      <c r="D218" s="51">
        <f t="shared" si="5"/>
        <v>0</v>
      </c>
      <c r="E218" s="51"/>
      <c r="F218" s="7"/>
    </row>
    <row r="219" spans="1:6" s="13" customFormat="1" ht="107.25" customHeight="1" hidden="1">
      <c r="A219" s="24" t="s">
        <v>313</v>
      </c>
      <c r="B219" s="6" t="s">
        <v>318</v>
      </c>
      <c r="C219" s="51"/>
      <c r="D219" s="51">
        <f t="shared" si="5"/>
        <v>0</v>
      </c>
      <c r="E219" s="51"/>
      <c r="F219" s="7"/>
    </row>
    <row r="220" spans="1:6" s="13" customFormat="1" ht="107.25" customHeight="1" hidden="1">
      <c r="A220" s="24" t="s">
        <v>319</v>
      </c>
      <c r="B220" s="6" t="s">
        <v>320</v>
      </c>
      <c r="C220" s="51"/>
      <c r="D220" s="51">
        <f t="shared" si="5"/>
        <v>0</v>
      </c>
      <c r="E220" s="51"/>
      <c r="F220" s="7"/>
    </row>
    <row r="221" spans="1:6" s="13" customFormat="1" ht="87" customHeight="1">
      <c r="A221" s="24" t="s">
        <v>321</v>
      </c>
      <c r="B221" s="6" t="s">
        <v>322</v>
      </c>
      <c r="C221" s="51">
        <v>140692.5</v>
      </c>
      <c r="D221" s="51">
        <f t="shared" si="5"/>
        <v>0</v>
      </c>
      <c r="E221" s="51">
        <v>140692.5</v>
      </c>
      <c r="F221" s="7"/>
    </row>
    <row r="222" spans="1:6" s="13" customFormat="1" ht="71.25" customHeight="1">
      <c r="A222" s="22" t="s">
        <v>323</v>
      </c>
      <c r="B222" s="23" t="s">
        <v>324</v>
      </c>
      <c r="C222" s="49">
        <f>C223</f>
        <v>-56463179.54</v>
      </c>
      <c r="D222" s="50">
        <f t="shared" si="5"/>
        <v>0</v>
      </c>
      <c r="E222" s="49">
        <f>E223</f>
        <v>-56463179.54</v>
      </c>
      <c r="F222" s="7"/>
    </row>
    <row r="223" spans="1:6" s="13" customFormat="1" ht="66" customHeight="1">
      <c r="A223" s="24" t="s">
        <v>325</v>
      </c>
      <c r="B223" s="6" t="s">
        <v>326</v>
      </c>
      <c r="C223" s="52">
        <v>-56463179.54</v>
      </c>
      <c r="D223" s="51">
        <f t="shared" si="5"/>
        <v>0</v>
      </c>
      <c r="E223" s="52">
        <v>-56463179.54</v>
      </c>
      <c r="F223" s="7"/>
    </row>
    <row r="224" spans="1:5" ht="85.5" customHeight="1" hidden="1">
      <c r="A224" s="24"/>
      <c r="B224" s="57"/>
      <c r="C224" s="2"/>
      <c r="D224" s="48"/>
      <c r="E224" s="2"/>
    </row>
    <row r="225" spans="1:5" ht="85.5" customHeight="1" hidden="1">
      <c r="A225" s="24"/>
      <c r="B225" s="57"/>
      <c r="C225" s="2"/>
      <c r="D225" s="48"/>
      <c r="E225" s="2"/>
    </row>
    <row r="226" spans="1:5" ht="85.5" customHeight="1" hidden="1">
      <c r="A226" s="24"/>
      <c r="B226" s="57"/>
      <c r="C226" s="2"/>
      <c r="D226" s="48"/>
      <c r="E226" s="2"/>
    </row>
    <row r="227" spans="1:5" ht="85.5" customHeight="1" hidden="1">
      <c r="A227" s="24"/>
      <c r="B227" s="57"/>
      <c r="C227" s="2"/>
      <c r="D227" s="48"/>
      <c r="E227" s="2"/>
    </row>
    <row r="228" spans="1:5" ht="85.5" customHeight="1" hidden="1">
      <c r="A228" s="24"/>
      <c r="B228" s="57"/>
      <c r="C228" s="2"/>
      <c r="D228" s="48"/>
      <c r="E228" s="2"/>
    </row>
    <row r="229" spans="1:5" ht="27" customHeight="1">
      <c r="A229" s="22"/>
      <c r="B229" s="23" t="s">
        <v>132</v>
      </c>
      <c r="C229" s="3">
        <f>C13+C125</f>
        <v>1040436084.5</v>
      </c>
      <c r="D229" s="47">
        <f t="shared" si="5"/>
        <v>37915840.47000003</v>
      </c>
      <c r="E229" s="3">
        <f>E13+E125</f>
        <v>1078351924.97</v>
      </c>
    </row>
  </sheetData>
  <sheetProtection/>
  <mergeCells count="3">
    <mergeCell ref="A10:E10"/>
    <mergeCell ref="C1:E1"/>
    <mergeCell ref="C2:E4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80" r:id="rId1"/>
  <rowBreaks count="1" manualBreakCount="1">
    <brk id="18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Fin83</cp:lastModifiedBy>
  <cp:lastPrinted>2021-05-17T02:52:06Z</cp:lastPrinted>
  <dcterms:created xsi:type="dcterms:W3CDTF">1996-10-08T23:32:33Z</dcterms:created>
  <dcterms:modified xsi:type="dcterms:W3CDTF">2021-10-13T05:28:40Z</dcterms:modified>
  <cp:category/>
  <cp:version/>
  <cp:contentType/>
  <cp:contentStatus/>
</cp:coreProperties>
</file>