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8" windowWidth="9720" windowHeight="6960" activeTab="0"/>
  </bookViews>
  <sheets>
    <sheet name="2021-2022" sheetId="1" r:id="rId1"/>
  </sheets>
  <definedNames>
    <definedName name="_xlnm.Print_Area" localSheetId="0">'2021-2022'!$A$1:$J$209</definedName>
  </definedNames>
  <calcPr fullCalcOnLoad="1"/>
</workbook>
</file>

<file path=xl/sharedStrings.xml><?xml version="1.0" encoding="utf-8"?>
<sst xmlns="http://schemas.openxmlformats.org/spreadsheetml/2006/main" count="421" uniqueCount="366">
  <si>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</si>
  <si>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</si>
  <si>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</si>
  <si>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</si>
  <si>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</si>
  <si>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</si>
  <si>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</si>
  <si>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</si>
  <si>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</si>
  <si>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</si>
  <si>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</si>
  <si>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</si>
  <si>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</si>
  <si>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</si>
  <si>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</si>
  <si>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</si>
  <si>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</si>
  <si>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</si>
  <si>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</si>
  <si>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</si>
  <si>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</si>
  <si>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</si>
  <si>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</si>
  <si>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</si>
  <si>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</si>
  <si>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</si>
  <si>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</si>
  <si>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</si>
  <si>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</si>
  <si>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</si>
  <si>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</si>
  <si>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</si>
  <si>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</si>
  <si>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</si>
  <si>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</si>
  <si>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</si>
  <si>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</si>
  <si>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</si>
  <si>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</si>
  <si>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</si>
  <si>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</si>
  <si>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</si>
  <si>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</si>
  <si>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</si>
  <si>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</si>
  <si>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</si>
  <si>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</si>
  <si>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</si>
  <si>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</si>
  <si>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</si>
  <si>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</si>
  <si>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</si>
  <si>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</si>
  <si>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</si>
  <si>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</si>
  <si>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</si>
  <si>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</si>
  <si>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</si>
  <si>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</si>
  <si>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</si>
  <si>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</si>
  <si>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</si>
  <si>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</si>
  <si>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</si>
  <si>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</si>
  <si>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</si>
  <si>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</si>
  <si>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</si>
  <si>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000 1 16 08000 01 0000 140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</si>
  <si>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</si>
  <si>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</si>
  <si>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</si>
  <si>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</si>
  <si>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</si>
  <si>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</si>
  <si>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</si>
  <si>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</si>
  <si>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</si>
  <si>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</si>
  <si>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</si>
  <si>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</si>
  <si>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</si>
  <si>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</si>
  <si>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</si>
  <si>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</si>
  <si>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</si>
  <si>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</si>
  <si>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</si>
  <si>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</si>
  <si>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</si>
  <si>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</si>
  <si>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</si>
  <si>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</si>
  <si>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</si>
  <si>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</si>
  <si>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</si>
  <si>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</si>
  <si>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</si>
  <si>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</si>
  <si>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</si>
  <si>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</si>
  <si>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</si>
  <si>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</si>
  <si>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</si>
  <si>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</si>
  <si>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</si>
  <si>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</si>
  <si>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</si>
  <si>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</si>
  <si>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</si>
  <si>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</si>
  <si>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</si>
  <si>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</si>
  <si>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</si>
  <si>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</si>
  <si>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</si>
  <si>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</si>
  <si>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</si>
  <si>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</si>
  <si>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</si>
  <si>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</si>
  <si>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</si>
  <si>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</si>
  <si>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</si>
  <si>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</si>
  <si>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</si>
  <si>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</si>
  <si>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</si>
  <si>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</si>
  <si>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</si>
  <si>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</si>
  <si>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</si>
  <si>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</si>
  <si>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</si>
  <si>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</si>
  <si>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</si>
  <si>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</si>
  <si>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</si>
  <si>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</si>
  <si>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</si>
  <si>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</si>
  <si>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</si>
  <si>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</si>
  <si>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</si>
  <si>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</si>
  <si>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</si>
  <si>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</si>
  <si>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</si>
  <si>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</si>
  <si>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</si>
  <si>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</si>
  <si>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</si>
  <si>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</si>
  <si>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</si>
  <si>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</si>
  <si>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</si>
  <si>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</si>
  <si>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</si>
  <si>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</si>
  <si>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</si>
  <si>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</si>
  <si>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</si>
  <si>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</si>
  <si>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</si>
  <si>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</si>
  <si>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</si>
  <si>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</si>
  <si>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</si>
  <si>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</si>
  <si>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</si>
  <si>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</si>
  <si>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</si>
  <si>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</si>
  <si>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</si>
  <si>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</si>
  <si>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</si>
  <si>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</si>
  <si>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к решению "О внесении изменений и дополнений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</si>
  <si>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</si>
  <si>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</si>
  <si>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</si>
  <si>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</si>
  <si>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</si>
  <si>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</si>
  <si>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</si>
  <si>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</si>
  <si>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</si>
  <si>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</si>
  <si>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</si>
  <si>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</si>
  <si>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</si>
  <si>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</si>
  <si>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</si>
  <si>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</si>
  <si>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</si>
  <si>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</si>
  <si>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</si>
  <si>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</si>
  <si>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</si>
  <si>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</si>
  <si>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</si>
  <si>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</si>
  <si>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</si>
  <si>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</si>
  <si>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</si>
  <si>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</si>
  <si>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</si>
  <si>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</si>
  <si>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</si>
  <si>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</si>
  <si>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</si>
  <si>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</si>
  <si>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</si>
  <si>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</si>
  <si>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</si>
  <si>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</si>
  <si>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</si>
  <si>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</si>
  <si>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</si>
  <si>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</si>
  <si>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</si>
  <si>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</si>
  <si>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</si>
  <si>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</si>
  <si>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</si>
  <si>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</si>
  <si>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</si>
  <si>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</si>
  <si>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</si>
  <si>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</si>
  <si>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</si>
  <si>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</si>
  <si>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</si>
  <si>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</si>
  <si>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</si>
  <si>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</si>
  <si>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</si>
  <si>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</si>
  <si>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</si>
  <si>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</si>
  <si>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</si>
  <si>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</si>
  <si>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</si>
  <si>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</si>
  <si>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</si>
  <si>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</si>
  <si>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</si>
  <si>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</si>
  <si>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</si>
  <si>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</si>
  <si>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</si>
  <si>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</si>
  <si>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</si>
  <si>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</si>
  <si>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</si>
  <si>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</si>
  <si>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</si>
  <si>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</si>
  <si>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</si>
  <si>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</si>
  <si>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</si>
  <si>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</si>
  <si>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188 1 16 25050 01 6000 140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</si>
  <si>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</si>
  <si>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</si>
  <si>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</si>
  <si>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</si>
  <si>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</si>
  <si>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</si>
  <si>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</si>
  <si>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</si>
  <si>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</si>
  <si>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</si>
  <si>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</si>
  <si>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</si>
  <si>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</si>
  <si>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</si>
  <si>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</si>
  <si>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</si>
  <si>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</si>
  <si>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</si>
  <si>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</si>
  <si>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</si>
  <si>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</si>
  <si>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</si>
  <si>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</si>
  <si>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</si>
  <si>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</si>
  <si>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</si>
  <si>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</si>
  <si>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</si>
  <si>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</si>
  <si>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</si>
  <si>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</si>
  <si>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</si>
  <si>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</si>
  <si>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</si>
  <si>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</si>
  <si>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</si>
  <si>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</si>
  <si>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</si>
  <si>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</si>
  <si>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</si>
  <si>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</si>
  <si>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</si>
  <si>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</si>
  <si>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</si>
  <si>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</si>
  <si>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</si>
  <si>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</si>
  <si>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</si>
  <si>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Объем поступления доходов в местный бюджет в 2021 и 2022 годах</t>
  </si>
  <si>
    <t>на 2020 год и на плановый период 2021 и 2022 годов"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</si>
  <si>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</si>
  <si>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</si>
  <si>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</si>
  <si>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</si>
  <si>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</si>
  <si>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</si>
  <si>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</si>
  <si>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</si>
  <si>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</si>
  <si>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</si>
  <si>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</si>
  <si>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</si>
  <si>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</si>
  <si>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</si>
  <si>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</si>
  <si>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</si>
  <si>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</si>
  <si>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</si>
  <si>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Е-04</t>
  </si>
  <si>
    <t>092 2 02 25159 05 0000 150</t>
  </si>
  <si>
    <t>092 2 02 25299 05 0000 150</t>
  </si>
  <si>
    <t xml:space="preserve">                к Решению о бюджете Муниципального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</si>
  <si>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</si>
  <si>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</si>
  <si>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</si>
  <si>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</si>
  <si>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</si>
  <si>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</si>
  <si>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</si>
  <si>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</si>
  <si>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</si>
  <si>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</si>
  <si>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092 2 02 40000 00 0000 150</t>
  </si>
  <si>
    <t>092 2 02 45303 05 0000 150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</si>
  <si>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</si>
  <si>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</si>
  <si>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>092 2 02 45321 05 0000 150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</si>
  <si>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</si>
  <si>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</si>
  <si>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>к  решению "О внесении изменений  и дополнений в решение  «О бюджете муниципального образования " Усть-Коксинский район"  РА  на 2020 год     и плановый период 2021 и 2022 годов»</t>
  </si>
  <si>
    <t xml:space="preserve">                                 Приложение 3</t>
  </si>
  <si>
    <t xml:space="preserve">                   Приложение 7</t>
  </si>
  <si>
    <t>092 2 18 05010 05 0000 150</t>
  </si>
  <si>
    <t>092 2 18 05020 05 0000 150</t>
  </si>
  <si>
    <t>074 2 18 05010 05 0000 150</t>
  </si>
  <si>
    <t>057 2 18 05010 05 0000 150</t>
  </si>
  <si>
    <t>011 2 18 05030 05 0000 150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</si>
  <si>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</si>
  <si>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</si>
  <si>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</si>
  <si>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</si>
  <si>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20-53210-00000-00010</t>
  </si>
  <si>
    <t>20-53210-00000-00005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</si>
</sst>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20" borderId="1">
      <alignment horizontal="left" wrapTex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NumberFormat="1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right"/>
    </xf>
    <xf numFmtId="0" fontId="2" fillId="34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/>
    </xf>
    <xf numFmtId="49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vertical="center"/>
    </xf>
    <xf numFmtId="0" fontId="4" fillId="34" borderId="11" xfId="53" applyNumberFormat="1" applyFont="1" applyFill="1" applyBorder="1" applyAlignment="1">
      <alignment horizontal="justify" vertical="center" wrapText="1"/>
      <protection/>
    </xf>
    <xf numFmtId="0" fontId="50" fillId="34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4" fillId="34" borderId="11" xfId="0" applyFont="1" applyFill="1" applyBorder="1" applyAlignment="1">
      <alignment horizontal="justify" vertical="center" wrapText="1" shrinkToFit="1"/>
    </xf>
    <xf numFmtId="0" fontId="3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NumberFormat="1" applyFont="1" applyFill="1" applyBorder="1" applyAlignment="1">
      <alignment horizontal="justify" vertical="center" wrapText="1"/>
    </xf>
    <xf numFmtId="4" fontId="5" fillId="34" borderId="11" xfId="0" applyNumberFormat="1" applyFont="1" applyFill="1" applyBorder="1" applyAlignment="1">
      <alignment vertical="center"/>
    </xf>
    <xf numFmtId="0" fontId="50" fillId="34" borderId="11" xfId="53" applyNumberFormat="1" applyFont="1" applyFill="1" applyBorder="1" applyAlignment="1">
      <alignment horizontal="justify" vertical="center" wrapText="1"/>
      <protection/>
    </xf>
    <xf numFmtId="49" fontId="51" fillId="34" borderId="1" xfId="33" applyFont="1" applyFill="1" applyProtection="1">
      <alignment horizontal="left" wrapText="1"/>
      <protection/>
    </xf>
    <xf numFmtId="1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0" xfId="0" applyFont="1" applyFill="1" applyAlignment="1">
      <alignment/>
    </xf>
    <xf numFmtId="0" fontId="4" fillId="34" borderId="11" xfId="0" applyFont="1" applyFill="1" applyBorder="1" applyAlignment="1">
      <alignment horizontal="justify" vertical="center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53" applyFont="1" applyFill="1" applyBorder="1" applyAlignment="1">
      <alignment horizontal="justify" vertical="center" wrapText="1"/>
      <protection/>
    </xf>
    <xf numFmtId="0" fontId="3" fillId="34" borderId="11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7" fillId="34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49" fontId="51" fillId="0" borderId="1" xfId="33" applyFont="1" applyFill="1" applyProtection="1">
      <alignment horizontal="left" wrapText="1"/>
      <protection/>
    </xf>
    <xf numFmtId="0" fontId="7" fillId="34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5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1"/>
  <sheetViews>
    <sheetView tabSelected="1" view="pageBreakPreview" zoomScaleNormal="78" zoomScaleSheetLayoutView="100" zoomScalePageLayoutView="0" workbookViewId="0" topLeftCell="A1">
      <selection activeCell="E7" sqref="E7"/>
    </sheetView>
  </sheetViews>
  <sheetFormatPr defaultColWidth="9.140625" defaultRowHeight="36" customHeight="1"/>
  <cols>
    <col min="1" max="1" width="28.28125" style="1" customWidth="1"/>
    <col min="2" max="2" width="49.140625" style="1" customWidth="1"/>
    <col min="3" max="3" width="19.57421875" style="2" hidden="1" customWidth="1"/>
    <col min="4" max="4" width="17.57421875" style="2" customWidth="1"/>
    <col min="5" max="5" width="21.8515625" style="3" customWidth="1"/>
    <col min="6" max="6" width="19.57421875" style="3" hidden="1" customWidth="1"/>
    <col min="7" max="7" width="16.421875" style="3" hidden="1" customWidth="1"/>
    <col min="8" max="8" width="20.140625" style="3" customWidth="1"/>
    <col min="9" max="9" width="14.57421875" style="2" hidden="1" customWidth="1"/>
    <col min="10" max="10" width="8.8515625" style="2" hidden="1" customWidth="1"/>
    <col min="11" max="11" width="16.7109375" style="2" customWidth="1"/>
    <col min="12" max="13" width="8.8515625" style="2" customWidth="1"/>
    <col min="14" max="16384" width="8.8515625" style="2" customWidth="1"/>
  </cols>
  <sheetData>
    <row r="1" spans="3:8" ht="16.5" customHeight="1">
      <c r="C1" s="2" t="s">
        <v>50</v>
      </c>
      <c r="E1" s="66" t="s">
        <v>353</v>
      </c>
      <c r="F1" s="66"/>
      <c r="G1" s="66"/>
      <c r="H1" s="66"/>
    </row>
    <row r="2" spans="3:8" ht="22.5" customHeight="1">
      <c r="C2" s="2" t="s">
        <v>177</v>
      </c>
      <c r="E2" s="64" t="s">
        <v>352</v>
      </c>
      <c r="F2" s="64"/>
      <c r="G2" s="64"/>
      <c r="H2" s="64"/>
    </row>
    <row r="3" spans="3:8" ht="12.75" customHeight="1">
      <c r="C3" s="2" t="s">
        <v>138</v>
      </c>
      <c r="E3" s="64"/>
      <c r="F3" s="64"/>
      <c r="G3" s="64"/>
      <c r="H3" s="64"/>
    </row>
    <row r="4" spans="3:8" ht="15.75" customHeight="1">
      <c r="C4" s="2" t="s">
        <v>171</v>
      </c>
      <c r="E4" s="64"/>
      <c r="F4" s="64"/>
      <c r="G4" s="64"/>
      <c r="H4" s="64"/>
    </row>
    <row r="5" ht="14.25" customHeight="1"/>
    <row r="6" spans="4:8" ht="12" customHeight="1">
      <c r="D6" s="7"/>
      <c r="E6" s="65" t="s">
        <v>354</v>
      </c>
      <c r="F6" s="65"/>
      <c r="G6" s="65"/>
      <c r="H6" s="65"/>
    </row>
    <row r="7" spans="5:9" ht="15" customHeight="1">
      <c r="E7" s="2" t="s">
        <v>334</v>
      </c>
      <c r="F7" s="2"/>
      <c r="G7" s="2"/>
      <c r="H7" s="2"/>
      <c r="I7" s="4"/>
    </row>
    <row r="8" spans="5:8" ht="14.25" customHeight="1">
      <c r="E8" s="2"/>
      <c r="F8" s="4" t="s">
        <v>302</v>
      </c>
      <c r="G8" s="2"/>
      <c r="H8" s="4" t="s">
        <v>302</v>
      </c>
    </row>
    <row r="9" spans="5:8" ht="16.5" customHeight="1">
      <c r="E9" s="2"/>
      <c r="F9" s="8" t="s">
        <v>312</v>
      </c>
      <c r="G9" s="2"/>
      <c r="H9" s="8" t="s">
        <v>312</v>
      </c>
    </row>
    <row r="10" spans="4:8" ht="11.25" customHeight="1">
      <c r="D10" s="5"/>
      <c r="E10" s="6"/>
      <c r="F10" s="6"/>
      <c r="G10" s="6"/>
      <c r="H10" s="6"/>
    </row>
    <row r="11" spans="1:16" ht="36" customHeight="1">
      <c r="A11" s="67" t="s">
        <v>311</v>
      </c>
      <c r="B11" s="67"/>
      <c r="C11" s="67"/>
      <c r="D11" s="67"/>
      <c r="E11" s="67"/>
      <c r="F11" s="67"/>
      <c r="G11" s="67"/>
      <c r="H11" s="67"/>
      <c r="N11" s="5"/>
      <c r="O11" s="4"/>
      <c r="P11" s="4"/>
    </row>
    <row r="12" spans="1:16" ht="39" customHeight="1">
      <c r="A12" s="9" t="s">
        <v>179</v>
      </c>
      <c r="B12" s="9" t="s">
        <v>180</v>
      </c>
      <c r="C12" s="10" t="s">
        <v>248</v>
      </c>
      <c r="D12" s="11" t="s">
        <v>249</v>
      </c>
      <c r="E12" s="10" t="s">
        <v>250</v>
      </c>
      <c r="F12" s="10" t="s">
        <v>313</v>
      </c>
      <c r="G12" s="11" t="s">
        <v>314</v>
      </c>
      <c r="H12" s="10" t="s">
        <v>315</v>
      </c>
      <c r="M12" s="5"/>
      <c r="N12" s="7"/>
      <c r="O12" s="7"/>
      <c r="P12" s="4"/>
    </row>
    <row r="13" spans="1:8" ht="22.5" customHeight="1">
      <c r="A13" s="10">
        <v>1</v>
      </c>
      <c r="B13" s="10">
        <v>2</v>
      </c>
      <c r="C13" s="12">
        <v>4</v>
      </c>
      <c r="D13" s="13">
        <v>3</v>
      </c>
      <c r="E13" s="11">
        <v>3</v>
      </c>
      <c r="F13" s="11"/>
      <c r="G13" s="11"/>
      <c r="H13" s="11">
        <v>4</v>
      </c>
    </row>
    <row r="14" spans="1:8" ht="36" customHeight="1">
      <c r="A14" s="14" t="s">
        <v>30</v>
      </c>
      <c r="B14" s="15" t="s">
        <v>181</v>
      </c>
      <c r="C14" s="16">
        <f>C15+C56</f>
        <v>139579000</v>
      </c>
      <c r="D14" s="17">
        <f>E14-C14</f>
        <v>0</v>
      </c>
      <c r="E14" s="16">
        <f>E15+E56</f>
        <v>139579000</v>
      </c>
      <c r="F14" s="16">
        <f>F15+F56</f>
        <v>144465000</v>
      </c>
      <c r="G14" s="18">
        <f>H14-F14</f>
        <v>0</v>
      </c>
      <c r="H14" s="16">
        <f>H15+H56</f>
        <v>144465000</v>
      </c>
    </row>
    <row r="15" spans="1:8" ht="36" customHeight="1">
      <c r="A15" s="14"/>
      <c r="B15" s="15" t="s">
        <v>182</v>
      </c>
      <c r="C15" s="16">
        <f>C16+C20+C29+C42+C46+C49+C53</f>
        <v>128811600</v>
      </c>
      <c r="D15" s="17">
        <f>E15-C15</f>
        <v>0</v>
      </c>
      <c r="E15" s="16">
        <f>E16+E20+E29+E42+E46+E49+E53</f>
        <v>128811600</v>
      </c>
      <c r="F15" s="16">
        <f>F16+F20+F29+F42+F46+F49+F53</f>
        <v>133892200</v>
      </c>
      <c r="G15" s="18">
        <f>H15-F15</f>
        <v>0</v>
      </c>
      <c r="H15" s="16">
        <f>H16+H20+H29+H42+H46+H49+H53</f>
        <v>133892200</v>
      </c>
    </row>
    <row r="16" spans="1:8" ht="36" customHeight="1">
      <c r="A16" s="14" t="s">
        <v>31</v>
      </c>
      <c r="B16" s="15" t="s">
        <v>183</v>
      </c>
      <c r="C16" s="16">
        <f aca="true" t="shared" si="0" ref="C16:H16">C17+C18+C19</f>
        <v>72210000</v>
      </c>
      <c r="D16" s="16">
        <f t="shared" si="0"/>
        <v>0</v>
      </c>
      <c r="E16" s="16">
        <f t="shared" si="0"/>
        <v>72210000</v>
      </c>
      <c r="F16" s="16">
        <f t="shared" si="0"/>
        <v>75510000</v>
      </c>
      <c r="G16" s="16">
        <f t="shared" si="0"/>
        <v>0</v>
      </c>
      <c r="H16" s="16">
        <f t="shared" si="0"/>
        <v>75510000</v>
      </c>
    </row>
    <row r="17" spans="1:18" ht="101.25" customHeight="1">
      <c r="A17" s="19" t="s">
        <v>32</v>
      </c>
      <c r="B17" s="20" t="s">
        <v>203</v>
      </c>
      <c r="C17" s="21">
        <v>71137520</v>
      </c>
      <c r="D17" s="17">
        <f aca="true" t="shared" si="1" ref="D17:D71">E17-C17</f>
        <v>0</v>
      </c>
      <c r="E17" s="21">
        <v>71137520</v>
      </c>
      <c r="F17" s="21">
        <v>74427400</v>
      </c>
      <c r="G17" s="18">
        <f aca="true" t="shared" si="2" ref="G17:G83">H17-F17</f>
        <v>0</v>
      </c>
      <c r="H17" s="21">
        <v>74427400</v>
      </c>
      <c r="M17" s="5"/>
      <c r="N17" s="5"/>
      <c r="Q17" s="4"/>
      <c r="R17" s="22"/>
    </row>
    <row r="18" spans="1:8" ht="150" customHeight="1">
      <c r="A18" s="19" t="s">
        <v>33</v>
      </c>
      <c r="B18" s="20" t="s">
        <v>184</v>
      </c>
      <c r="C18" s="21">
        <v>267800</v>
      </c>
      <c r="D18" s="17">
        <f t="shared" si="1"/>
        <v>0</v>
      </c>
      <c r="E18" s="21">
        <v>267800</v>
      </c>
      <c r="F18" s="21">
        <v>269900</v>
      </c>
      <c r="G18" s="18">
        <f t="shared" si="2"/>
        <v>0</v>
      </c>
      <c r="H18" s="21">
        <v>269900</v>
      </c>
    </row>
    <row r="19" spans="1:8" ht="64.5" customHeight="1">
      <c r="A19" s="19" t="s">
        <v>34</v>
      </c>
      <c r="B19" s="20" t="s">
        <v>214</v>
      </c>
      <c r="C19" s="21">
        <v>804680</v>
      </c>
      <c r="D19" s="17">
        <f t="shared" si="1"/>
        <v>0</v>
      </c>
      <c r="E19" s="21">
        <v>804680</v>
      </c>
      <c r="F19" s="21">
        <v>812700</v>
      </c>
      <c r="G19" s="18">
        <f t="shared" si="2"/>
        <v>0</v>
      </c>
      <c r="H19" s="21">
        <v>812700</v>
      </c>
    </row>
    <row r="20" spans="1:8" ht="57.75" customHeight="1">
      <c r="A20" s="14" t="s">
        <v>194</v>
      </c>
      <c r="B20" s="23" t="s">
        <v>195</v>
      </c>
      <c r="C20" s="16">
        <f>C21</f>
        <v>9273200</v>
      </c>
      <c r="D20" s="24">
        <f t="shared" si="1"/>
        <v>0</v>
      </c>
      <c r="E20" s="16">
        <f>E21</f>
        <v>9273200</v>
      </c>
      <c r="F20" s="16">
        <f>F21</f>
        <v>9581400</v>
      </c>
      <c r="G20" s="25">
        <f t="shared" si="2"/>
        <v>0</v>
      </c>
      <c r="H20" s="16">
        <f>H21</f>
        <v>9581400</v>
      </c>
    </row>
    <row r="21" spans="1:8" ht="62.25" customHeight="1">
      <c r="A21" s="14" t="s">
        <v>196</v>
      </c>
      <c r="B21" s="23" t="s">
        <v>215</v>
      </c>
      <c r="C21" s="16">
        <f>C22+C23+C24+C25+C26+C27+C28</f>
        <v>9273200</v>
      </c>
      <c r="D21" s="24">
        <f t="shared" si="1"/>
        <v>0</v>
      </c>
      <c r="E21" s="16">
        <f>E22+E23+E24+E25+E26+E27+E28</f>
        <v>9273200</v>
      </c>
      <c r="F21" s="16">
        <f>F22+F23+F24+F25+F26+F27+F28</f>
        <v>9581400</v>
      </c>
      <c r="G21" s="25">
        <f t="shared" si="2"/>
        <v>0</v>
      </c>
      <c r="H21" s="16">
        <f>H22+H23+H24+H25+H26+H27+H28</f>
        <v>9581400</v>
      </c>
    </row>
    <row r="22" spans="1:8" ht="93" customHeight="1" hidden="1">
      <c r="A22" s="19" t="s">
        <v>197</v>
      </c>
      <c r="B22" s="20" t="s">
        <v>204</v>
      </c>
      <c r="C22" s="21"/>
      <c r="D22" s="17">
        <f t="shared" si="1"/>
        <v>0</v>
      </c>
      <c r="E22" s="21"/>
      <c r="F22" s="21"/>
      <c r="G22" s="18">
        <f t="shared" si="2"/>
        <v>0</v>
      </c>
      <c r="H22" s="21"/>
    </row>
    <row r="23" spans="1:8" ht="148.5" customHeight="1">
      <c r="A23" s="19" t="s">
        <v>291</v>
      </c>
      <c r="B23" s="20" t="s">
        <v>294</v>
      </c>
      <c r="C23" s="21">
        <v>3987476</v>
      </c>
      <c r="D23" s="17">
        <f t="shared" si="1"/>
        <v>0</v>
      </c>
      <c r="E23" s="21">
        <v>3987476</v>
      </c>
      <c r="F23" s="21">
        <v>4120002</v>
      </c>
      <c r="G23" s="18"/>
      <c r="H23" s="21">
        <v>4120002</v>
      </c>
    </row>
    <row r="24" spans="1:8" ht="115.5" customHeight="1" hidden="1">
      <c r="A24" s="19" t="s">
        <v>198</v>
      </c>
      <c r="B24" s="20" t="s">
        <v>216</v>
      </c>
      <c r="C24" s="50"/>
      <c r="D24" s="51">
        <f t="shared" si="1"/>
        <v>0</v>
      </c>
      <c r="E24" s="50"/>
      <c r="F24" s="50"/>
      <c r="G24" s="18">
        <f t="shared" si="2"/>
        <v>0</v>
      </c>
      <c r="H24" s="50"/>
    </row>
    <row r="25" spans="1:8" ht="162.75" customHeight="1">
      <c r="A25" s="19" t="s">
        <v>292</v>
      </c>
      <c r="B25" s="20" t="s">
        <v>295</v>
      </c>
      <c r="C25" s="50">
        <v>74186</v>
      </c>
      <c r="D25" s="51">
        <f t="shared" si="1"/>
        <v>0</v>
      </c>
      <c r="E25" s="50">
        <v>74186</v>
      </c>
      <c r="F25" s="50">
        <v>76651</v>
      </c>
      <c r="G25" s="18"/>
      <c r="H25" s="50">
        <v>76651</v>
      </c>
    </row>
    <row r="26" spans="1:8" ht="97.5" customHeight="1" hidden="1">
      <c r="A26" s="19" t="s">
        <v>199</v>
      </c>
      <c r="B26" s="20" t="s">
        <v>200</v>
      </c>
      <c r="C26" s="21"/>
      <c r="D26" s="17">
        <f t="shared" si="1"/>
        <v>0</v>
      </c>
      <c r="E26" s="21"/>
      <c r="F26" s="21"/>
      <c r="G26" s="18">
        <f t="shared" si="2"/>
        <v>0</v>
      </c>
      <c r="H26" s="21"/>
    </row>
    <row r="27" spans="1:8" ht="100.5" customHeight="1" hidden="1">
      <c r="A27" s="19" t="s">
        <v>201</v>
      </c>
      <c r="B27" s="20" t="s">
        <v>202</v>
      </c>
      <c r="C27" s="21"/>
      <c r="D27" s="17">
        <f t="shared" si="1"/>
        <v>0</v>
      </c>
      <c r="E27" s="21"/>
      <c r="F27" s="21"/>
      <c r="G27" s="18">
        <f t="shared" si="2"/>
        <v>0</v>
      </c>
      <c r="H27" s="21"/>
    </row>
    <row r="28" spans="1:8" ht="121.5" customHeight="1">
      <c r="A28" s="19" t="s">
        <v>293</v>
      </c>
      <c r="B28" s="20" t="s">
        <v>296</v>
      </c>
      <c r="C28" s="21">
        <v>5211538</v>
      </c>
      <c r="D28" s="17">
        <f t="shared" si="1"/>
        <v>0</v>
      </c>
      <c r="E28" s="21">
        <v>5211538</v>
      </c>
      <c r="F28" s="21">
        <v>5384747</v>
      </c>
      <c r="G28" s="18"/>
      <c r="H28" s="21">
        <v>5384747</v>
      </c>
    </row>
    <row r="29" spans="1:8" ht="36" customHeight="1">
      <c r="A29" s="14" t="s">
        <v>7</v>
      </c>
      <c r="B29" s="15" t="s">
        <v>0</v>
      </c>
      <c r="C29" s="16">
        <f>C30+C36+C38+C41</f>
        <v>35206000</v>
      </c>
      <c r="D29" s="17">
        <f t="shared" si="1"/>
        <v>0</v>
      </c>
      <c r="E29" s="16">
        <f>E30+E36+E38+E41</f>
        <v>35206000</v>
      </c>
      <c r="F29" s="16">
        <f>F30+F36+F38+F41</f>
        <v>35967000</v>
      </c>
      <c r="G29" s="18">
        <f t="shared" si="2"/>
        <v>0</v>
      </c>
      <c r="H29" s="16">
        <f>H30+H36+H38+H41</f>
        <v>35967000</v>
      </c>
    </row>
    <row r="30" spans="1:8" ht="46.5" customHeight="1">
      <c r="A30" s="19" t="s">
        <v>35</v>
      </c>
      <c r="B30" s="26" t="s">
        <v>1</v>
      </c>
      <c r="C30" s="21">
        <f>C31+C33+C35</f>
        <v>30070500</v>
      </c>
      <c r="D30" s="17">
        <f t="shared" si="1"/>
        <v>0</v>
      </c>
      <c r="E30" s="21">
        <f>E31+E33+E35</f>
        <v>30070500</v>
      </c>
      <c r="F30" s="21">
        <f>F31+F33+F35</f>
        <v>32700000</v>
      </c>
      <c r="G30" s="18">
        <f t="shared" si="2"/>
        <v>0</v>
      </c>
      <c r="H30" s="21">
        <f>H31+H33+H35</f>
        <v>32700000</v>
      </c>
    </row>
    <row r="31" spans="1:9" ht="53.25" customHeight="1">
      <c r="A31" s="19" t="s">
        <v>36</v>
      </c>
      <c r="B31" s="26" t="s">
        <v>2</v>
      </c>
      <c r="C31" s="21">
        <f>C32</f>
        <v>13213500</v>
      </c>
      <c r="D31" s="17">
        <f t="shared" si="1"/>
        <v>0</v>
      </c>
      <c r="E31" s="21">
        <f>E32</f>
        <v>13213500</v>
      </c>
      <c r="F31" s="21">
        <f>F32</f>
        <v>13925700</v>
      </c>
      <c r="G31" s="18">
        <f t="shared" si="2"/>
        <v>0</v>
      </c>
      <c r="H31" s="21">
        <f>H32</f>
        <v>13925700</v>
      </c>
      <c r="I31" s="27"/>
    </row>
    <row r="32" spans="1:8" ht="57" customHeight="1">
      <c r="A32" s="19" t="s">
        <v>126</v>
      </c>
      <c r="B32" s="26" t="s">
        <v>2</v>
      </c>
      <c r="C32" s="21">
        <v>13213500</v>
      </c>
      <c r="D32" s="17">
        <f t="shared" si="1"/>
        <v>0</v>
      </c>
      <c r="E32" s="21">
        <v>13213500</v>
      </c>
      <c r="F32" s="21">
        <v>13925700</v>
      </c>
      <c r="G32" s="18">
        <f t="shared" si="2"/>
        <v>0</v>
      </c>
      <c r="H32" s="21">
        <v>13925700</v>
      </c>
    </row>
    <row r="33" spans="1:8" ht="63.75" customHeight="1">
      <c r="A33" s="19" t="s">
        <v>37</v>
      </c>
      <c r="B33" s="26" t="s">
        <v>3</v>
      </c>
      <c r="C33" s="21">
        <f>C34</f>
        <v>16857000</v>
      </c>
      <c r="D33" s="17">
        <f t="shared" si="1"/>
        <v>0</v>
      </c>
      <c r="E33" s="21">
        <f>E34</f>
        <v>16857000</v>
      </c>
      <c r="F33" s="21">
        <f>F34</f>
        <v>18774300</v>
      </c>
      <c r="G33" s="18">
        <f t="shared" si="2"/>
        <v>0</v>
      </c>
      <c r="H33" s="21">
        <f>H34</f>
        <v>18774300</v>
      </c>
    </row>
    <row r="34" spans="1:8" ht="84.75" customHeight="1">
      <c r="A34" s="19" t="s">
        <v>127</v>
      </c>
      <c r="B34" s="26" t="s">
        <v>225</v>
      </c>
      <c r="C34" s="21">
        <v>16857000</v>
      </c>
      <c r="D34" s="17">
        <f t="shared" si="1"/>
        <v>0</v>
      </c>
      <c r="E34" s="21">
        <v>16857000</v>
      </c>
      <c r="F34" s="21">
        <v>18774300</v>
      </c>
      <c r="G34" s="18">
        <f t="shared" si="2"/>
        <v>0</v>
      </c>
      <c r="H34" s="21">
        <v>18774300</v>
      </c>
    </row>
    <row r="35" spans="1:8" ht="36" customHeight="1" hidden="1">
      <c r="A35" s="19" t="s">
        <v>139</v>
      </c>
      <c r="B35" s="26" t="s">
        <v>226</v>
      </c>
      <c r="C35" s="21">
        <v>0</v>
      </c>
      <c r="D35" s="17">
        <f t="shared" si="1"/>
        <v>0</v>
      </c>
      <c r="E35" s="21">
        <v>0</v>
      </c>
      <c r="F35" s="21">
        <v>0</v>
      </c>
      <c r="G35" s="18">
        <f t="shared" si="2"/>
        <v>0</v>
      </c>
      <c r="H35" s="21">
        <v>0</v>
      </c>
    </row>
    <row r="36" spans="1:8" ht="36" customHeight="1">
      <c r="A36" s="19" t="s">
        <v>38</v>
      </c>
      <c r="B36" s="26" t="s">
        <v>11</v>
      </c>
      <c r="C36" s="21">
        <f>C37</f>
        <v>1936500</v>
      </c>
      <c r="D36" s="17">
        <f t="shared" si="1"/>
        <v>0</v>
      </c>
      <c r="E36" s="21">
        <f>E37</f>
        <v>1936500</v>
      </c>
      <c r="F36" s="21">
        <f>F37</f>
        <v>0</v>
      </c>
      <c r="G36" s="18">
        <f t="shared" si="2"/>
        <v>0</v>
      </c>
      <c r="H36" s="21">
        <f>H37</f>
        <v>0</v>
      </c>
    </row>
    <row r="37" spans="1:8" ht="36" customHeight="1">
      <c r="A37" s="19" t="s">
        <v>128</v>
      </c>
      <c r="B37" s="26" t="s">
        <v>11</v>
      </c>
      <c r="C37" s="21">
        <v>1936500</v>
      </c>
      <c r="D37" s="17">
        <f t="shared" si="1"/>
        <v>0</v>
      </c>
      <c r="E37" s="21">
        <v>1936500</v>
      </c>
      <c r="F37" s="21">
        <v>0</v>
      </c>
      <c r="G37" s="18">
        <f t="shared" si="2"/>
        <v>0</v>
      </c>
      <c r="H37" s="21">
        <v>0</v>
      </c>
    </row>
    <row r="38" spans="1:8" ht="36" customHeight="1">
      <c r="A38" s="19" t="s">
        <v>39</v>
      </c>
      <c r="B38" s="26" t="s">
        <v>12</v>
      </c>
      <c r="C38" s="21">
        <f>C39+C40</f>
        <v>2960000</v>
      </c>
      <c r="D38" s="17">
        <f t="shared" si="1"/>
        <v>0</v>
      </c>
      <c r="E38" s="21">
        <f>E39+E40</f>
        <v>2960000</v>
      </c>
      <c r="F38" s="21">
        <f>F39+F40</f>
        <v>3020000</v>
      </c>
      <c r="G38" s="18">
        <f t="shared" si="2"/>
        <v>0</v>
      </c>
      <c r="H38" s="21">
        <f>H39+H40</f>
        <v>3020000</v>
      </c>
    </row>
    <row r="39" spans="1:8" ht="28.5" customHeight="1">
      <c r="A39" s="19" t="s">
        <v>129</v>
      </c>
      <c r="B39" s="26" t="s">
        <v>12</v>
      </c>
      <c r="C39" s="21">
        <v>2960000</v>
      </c>
      <c r="D39" s="17">
        <f t="shared" si="1"/>
        <v>0</v>
      </c>
      <c r="E39" s="21">
        <v>2960000</v>
      </c>
      <c r="F39" s="21">
        <v>3020000</v>
      </c>
      <c r="G39" s="18">
        <f t="shared" si="2"/>
        <v>0</v>
      </c>
      <c r="H39" s="21">
        <v>3020000</v>
      </c>
    </row>
    <row r="40" spans="1:8" ht="53.25" customHeight="1" hidden="1">
      <c r="A40" s="19" t="s">
        <v>130</v>
      </c>
      <c r="B40" s="26" t="s">
        <v>131</v>
      </c>
      <c r="C40" s="21"/>
      <c r="D40" s="17"/>
      <c r="E40" s="21"/>
      <c r="F40" s="21"/>
      <c r="G40" s="18"/>
      <c r="H40" s="21"/>
    </row>
    <row r="41" spans="1:8" ht="62.25" customHeight="1">
      <c r="A41" s="19" t="s">
        <v>185</v>
      </c>
      <c r="B41" s="26" t="s">
        <v>186</v>
      </c>
      <c r="C41" s="21">
        <v>239000</v>
      </c>
      <c r="D41" s="17">
        <f t="shared" si="1"/>
        <v>0</v>
      </c>
      <c r="E41" s="21">
        <v>239000</v>
      </c>
      <c r="F41" s="21">
        <v>247000</v>
      </c>
      <c r="G41" s="18">
        <f t="shared" si="2"/>
        <v>0</v>
      </c>
      <c r="H41" s="21">
        <v>247000</v>
      </c>
    </row>
    <row r="42" spans="1:8" ht="32.25" customHeight="1">
      <c r="A42" s="14" t="s">
        <v>6</v>
      </c>
      <c r="B42" s="15" t="s">
        <v>13</v>
      </c>
      <c r="C42" s="16">
        <f>C43</f>
        <v>10345400</v>
      </c>
      <c r="D42" s="17">
        <f t="shared" si="1"/>
        <v>0</v>
      </c>
      <c r="E42" s="16">
        <f>E43</f>
        <v>10345400</v>
      </c>
      <c r="F42" s="16">
        <f>F43</f>
        <v>10986800</v>
      </c>
      <c r="G42" s="18">
        <f t="shared" si="2"/>
        <v>0</v>
      </c>
      <c r="H42" s="16">
        <f>H43</f>
        <v>10986800</v>
      </c>
    </row>
    <row r="43" spans="1:8" ht="36" customHeight="1">
      <c r="A43" s="19" t="s">
        <v>40</v>
      </c>
      <c r="B43" s="15" t="s">
        <v>14</v>
      </c>
      <c r="C43" s="21">
        <f>C44</f>
        <v>10345400</v>
      </c>
      <c r="D43" s="17">
        <f t="shared" si="1"/>
        <v>0</v>
      </c>
      <c r="E43" s="21">
        <f>E44</f>
        <v>10345400</v>
      </c>
      <c r="F43" s="21">
        <f>F44</f>
        <v>10986800</v>
      </c>
      <c r="G43" s="18">
        <f t="shared" si="2"/>
        <v>0</v>
      </c>
      <c r="H43" s="21">
        <f>H44</f>
        <v>10986800</v>
      </c>
    </row>
    <row r="44" spans="1:8" ht="36" customHeight="1">
      <c r="A44" s="19" t="s">
        <v>41</v>
      </c>
      <c r="B44" s="26" t="s">
        <v>15</v>
      </c>
      <c r="C44" s="21">
        <v>10345400</v>
      </c>
      <c r="D44" s="17">
        <f t="shared" si="1"/>
        <v>0</v>
      </c>
      <c r="E44" s="21">
        <v>10345400</v>
      </c>
      <c r="F44" s="21">
        <v>10986800</v>
      </c>
      <c r="G44" s="18">
        <f t="shared" si="2"/>
        <v>0</v>
      </c>
      <c r="H44" s="21">
        <v>10986800</v>
      </c>
    </row>
    <row r="45" spans="1:8" ht="36" customHeight="1" hidden="1">
      <c r="A45" s="19" t="s">
        <v>42</v>
      </c>
      <c r="B45" s="26" t="s">
        <v>16</v>
      </c>
      <c r="C45" s="21">
        <v>0</v>
      </c>
      <c r="D45" s="17"/>
      <c r="E45" s="21">
        <v>0</v>
      </c>
      <c r="F45" s="21">
        <v>0</v>
      </c>
      <c r="G45" s="18"/>
      <c r="H45" s="21">
        <v>0</v>
      </c>
    </row>
    <row r="46" spans="1:8" ht="64.5" customHeight="1">
      <c r="A46" s="14" t="s">
        <v>5</v>
      </c>
      <c r="B46" s="15" t="s">
        <v>17</v>
      </c>
      <c r="C46" s="16">
        <f>C47</f>
        <v>59000</v>
      </c>
      <c r="D46" s="17">
        <f t="shared" si="1"/>
        <v>0</v>
      </c>
      <c r="E46" s="16">
        <f>E47</f>
        <v>59000</v>
      </c>
      <c r="F46" s="16">
        <f>F47</f>
        <v>60000</v>
      </c>
      <c r="G46" s="18">
        <f t="shared" si="2"/>
        <v>0</v>
      </c>
      <c r="H46" s="16">
        <f>H47</f>
        <v>60000</v>
      </c>
    </row>
    <row r="47" spans="1:8" ht="36" customHeight="1">
      <c r="A47" s="19" t="s">
        <v>43</v>
      </c>
      <c r="B47" s="15" t="s">
        <v>18</v>
      </c>
      <c r="C47" s="21">
        <f>C48</f>
        <v>59000</v>
      </c>
      <c r="D47" s="17">
        <f t="shared" si="1"/>
        <v>0</v>
      </c>
      <c r="E47" s="21">
        <f>E48</f>
        <v>59000</v>
      </c>
      <c r="F47" s="21">
        <f>F48</f>
        <v>60000</v>
      </c>
      <c r="G47" s="18">
        <f t="shared" si="2"/>
        <v>0</v>
      </c>
      <c r="H47" s="21">
        <f>H48</f>
        <v>60000</v>
      </c>
    </row>
    <row r="48" spans="1:8" ht="36" customHeight="1">
      <c r="A48" s="19" t="s">
        <v>44</v>
      </c>
      <c r="B48" s="26" t="s">
        <v>19</v>
      </c>
      <c r="C48" s="21">
        <v>59000</v>
      </c>
      <c r="D48" s="17">
        <f t="shared" si="1"/>
        <v>0</v>
      </c>
      <c r="E48" s="21">
        <v>59000</v>
      </c>
      <c r="F48" s="21">
        <v>60000</v>
      </c>
      <c r="G48" s="18">
        <f t="shared" si="2"/>
        <v>0</v>
      </c>
      <c r="H48" s="21">
        <v>60000</v>
      </c>
    </row>
    <row r="49" spans="1:8" ht="30" customHeight="1">
      <c r="A49" s="14" t="s">
        <v>45</v>
      </c>
      <c r="B49" s="15" t="s">
        <v>20</v>
      </c>
      <c r="C49" s="16">
        <f>C50+C51+C52</f>
        <v>1718000</v>
      </c>
      <c r="D49" s="17">
        <f t="shared" si="1"/>
        <v>0</v>
      </c>
      <c r="E49" s="16">
        <f>E50+E51+E52</f>
        <v>1718000</v>
      </c>
      <c r="F49" s="16">
        <f>F50+F51+F52</f>
        <v>1787000</v>
      </c>
      <c r="G49" s="18">
        <f t="shared" si="2"/>
        <v>0</v>
      </c>
      <c r="H49" s="16">
        <f>H50+H51+H52</f>
        <v>1787000</v>
      </c>
    </row>
    <row r="50" spans="1:8" ht="76.5" customHeight="1">
      <c r="A50" s="19" t="s">
        <v>270</v>
      </c>
      <c r="B50" s="28" t="s">
        <v>21</v>
      </c>
      <c r="C50" s="21">
        <v>1443000</v>
      </c>
      <c r="D50" s="17">
        <f t="shared" si="1"/>
        <v>0</v>
      </c>
      <c r="E50" s="21">
        <v>1443000</v>
      </c>
      <c r="F50" s="21">
        <v>1517000</v>
      </c>
      <c r="G50" s="18">
        <f t="shared" si="2"/>
        <v>0</v>
      </c>
      <c r="H50" s="21">
        <v>1517000</v>
      </c>
    </row>
    <row r="51" spans="1:8" ht="105.75" customHeight="1">
      <c r="A51" s="19" t="s">
        <v>271</v>
      </c>
      <c r="B51" s="19" t="s">
        <v>188</v>
      </c>
      <c r="C51" s="21">
        <v>260000</v>
      </c>
      <c r="D51" s="17">
        <f t="shared" si="1"/>
        <v>0</v>
      </c>
      <c r="E51" s="21">
        <v>260000</v>
      </c>
      <c r="F51" s="21">
        <v>260000</v>
      </c>
      <c r="G51" s="18">
        <f t="shared" si="2"/>
        <v>0</v>
      </c>
      <c r="H51" s="21">
        <v>260000</v>
      </c>
    </row>
    <row r="52" spans="1:8" ht="48" customHeight="1">
      <c r="A52" s="19" t="s">
        <v>272</v>
      </c>
      <c r="B52" s="19" t="s">
        <v>22</v>
      </c>
      <c r="C52" s="17">
        <v>15000</v>
      </c>
      <c r="D52" s="17">
        <f t="shared" si="1"/>
        <v>0</v>
      </c>
      <c r="E52" s="17">
        <v>15000</v>
      </c>
      <c r="F52" s="17">
        <v>10000</v>
      </c>
      <c r="G52" s="29">
        <f t="shared" si="2"/>
        <v>0</v>
      </c>
      <c r="H52" s="17">
        <v>10000</v>
      </c>
    </row>
    <row r="53" spans="1:8" ht="47.25" customHeight="1" hidden="1">
      <c r="A53" s="14" t="s">
        <v>4</v>
      </c>
      <c r="B53" s="14" t="s">
        <v>23</v>
      </c>
      <c r="C53" s="16">
        <f>C54+C55</f>
        <v>0</v>
      </c>
      <c r="D53" s="17">
        <f>E53-C53</f>
        <v>0</v>
      </c>
      <c r="E53" s="16">
        <f>E54+E55</f>
        <v>0</v>
      </c>
      <c r="F53" s="16">
        <f>F54+F55</f>
        <v>0</v>
      </c>
      <c r="G53" s="18">
        <f>H53-F53</f>
        <v>0</v>
      </c>
      <c r="H53" s="16">
        <f>H54+H55</f>
        <v>0</v>
      </c>
    </row>
    <row r="54" spans="1:8" ht="36" customHeight="1" hidden="1">
      <c r="A54" s="19" t="s">
        <v>46</v>
      </c>
      <c r="B54" s="26" t="s">
        <v>24</v>
      </c>
      <c r="C54" s="17">
        <v>0</v>
      </c>
      <c r="D54" s="17">
        <f t="shared" si="1"/>
        <v>0</v>
      </c>
      <c r="E54" s="17">
        <v>0</v>
      </c>
      <c r="F54" s="17">
        <v>0</v>
      </c>
      <c r="G54" s="18">
        <f t="shared" si="2"/>
        <v>0</v>
      </c>
      <c r="H54" s="17">
        <v>0</v>
      </c>
    </row>
    <row r="55" spans="1:8" ht="36" customHeight="1" hidden="1">
      <c r="A55" s="19" t="s">
        <v>205</v>
      </c>
      <c r="B55" s="26" t="s">
        <v>25</v>
      </c>
      <c r="C55" s="17">
        <v>0</v>
      </c>
      <c r="D55" s="17">
        <f t="shared" si="1"/>
        <v>0</v>
      </c>
      <c r="E55" s="17">
        <v>0</v>
      </c>
      <c r="F55" s="17">
        <v>0</v>
      </c>
      <c r="G55" s="18">
        <f t="shared" si="2"/>
        <v>0</v>
      </c>
      <c r="H55" s="17">
        <v>0</v>
      </c>
    </row>
    <row r="56" spans="1:8" ht="36" customHeight="1">
      <c r="A56" s="19"/>
      <c r="B56" s="15" t="s">
        <v>26</v>
      </c>
      <c r="C56" s="16">
        <f>C57+C64+C71+C75+C86+C88+C119</f>
        <v>10767400</v>
      </c>
      <c r="D56" s="17">
        <f t="shared" si="1"/>
        <v>0</v>
      </c>
      <c r="E56" s="16">
        <f>E57+E64+E71+E75+E86+E88+E119</f>
        <v>10767400</v>
      </c>
      <c r="F56" s="16">
        <f>F57+F64+F71+F75+F86+F88+F119</f>
        <v>10572800</v>
      </c>
      <c r="G56" s="18">
        <f t="shared" si="2"/>
        <v>0</v>
      </c>
      <c r="H56" s="16">
        <f>H57+H64+H71+H75+H86+H88+H119</f>
        <v>10572800</v>
      </c>
    </row>
    <row r="57" spans="1:8" ht="62.25" customHeight="1">
      <c r="A57" s="14" t="s">
        <v>47</v>
      </c>
      <c r="B57" s="15" t="s">
        <v>27</v>
      </c>
      <c r="C57" s="16">
        <f>C58+C59+C60+C61+C62+C63</f>
        <v>8282700</v>
      </c>
      <c r="D57" s="17">
        <f t="shared" si="1"/>
        <v>0</v>
      </c>
      <c r="E57" s="16">
        <f>E58+E59+E60+E61+E62+E63</f>
        <v>8282700</v>
      </c>
      <c r="F57" s="16">
        <f>F58+F59+F60+F61+F62+F63</f>
        <v>8032000</v>
      </c>
      <c r="G57" s="18">
        <f t="shared" si="2"/>
        <v>0</v>
      </c>
      <c r="H57" s="16">
        <f>H58+H59+H60+H61+H62+H63</f>
        <v>8032000</v>
      </c>
    </row>
    <row r="58" spans="1:8" ht="36" customHeight="1" hidden="1">
      <c r="A58" s="19" t="s">
        <v>48</v>
      </c>
      <c r="B58" s="26" t="s">
        <v>28</v>
      </c>
      <c r="C58" s="21">
        <v>0</v>
      </c>
      <c r="D58" s="17">
        <f t="shared" si="1"/>
        <v>0</v>
      </c>
      <c r="E58" s="21">
        <v>0</v>
      </c>
      <c r="F58" s="21">
        <v>0</v>
      </c>
      <c r="G58" s="18">
        <f t="shared" si="2"/>
        <v>0</v>
      </c>
      <c r="H58" s="21">
        <v>0</v>
      </c>
    </row>
    <row r="59" spans="1:8" ht="136.5" customHeight="1">
      <c r="A59" s="19" t="s">
        <v>230</v>
      </c>
      <c r="B59" s="26" t="s">
        <v>231</v>
      </c>
      <c r="C59" s="21">
        <v>7667700</v>
      </c>
      <c r="D59" s="17">
        <f t="shared" si="1"/>
        <v>0</v>
      </c>
      <c r="E59" s="21">
        <v>7667700</v>
      </c>
      <c r="F59" s="21">
        <v>7417000</v>
      </c>
      <c r="G59" s="18">
        <f t="shared" si="2"/>
        <v>0</v>
      </c>
      <c r="H59" s="21">
        <v>7417000</v>
      </c>
    </row>
    <row r="60" spans="1:8" ht="96" customHeight="1">
      <c r="A60" s="19" t="s">
        <v>49</v>
      </c>
      <c r="B60" s="26" t="s">
        <v>140</v>
      </c>
      <c r="C60" s="21">
        <v>524000</v>
      </c>
      <c r="D60" s="17">
        <f t="shared" si="1"/>
        <v>0</v>
      </c>
      <c r="E60" s="21">
        <v>524000</v>
      </c>
      <c r="F60" s="21">
        <v>524000</v>
      </c>
      <c r="G60" s="18">
        <f t="shared" si="2"/>
        <v>0</v>
      </c>
      <c r="H60" s="21">
        <v>524000</v>
      </c>
    </row>
    <row r="61" spans="1:8" ht="36" customHeight="1" hidden="1">
      <c r="A61" s="19" t="s">
        <v>51</v>
      </c>
      <c r="B61" s="26" t="s">
        <v>29</v>
      </c>
      <c r="C61" s="21"/>
      <c r="D61" s="17">
        <f t="shared" si="1"/>
        <v>0</v>
      </c>
      <c r="E61" s="21"/>
      <c r="F61" s="21"/>
      <c r="G61" s="18">
        <f t="shared" si="2"/>
        <v>0</v>
      </c>
      <c r="H61" s="21"/>
    </row>
    <row r="62" spans="1:8" ht="36" customHeight="1" hidden="1">
      <c r="A62" s="19" t="s">
        <v>52</v>
      </c>
      <c r="B62" s="26" t="s">
        <v>141</v>
      </c>
      <c r="C62" s="21"/>
      <c r="D62" s="17">
        <f t="shared" si="1"/>
        <v>0</v>
      </c>
      <c r="E62" s="21"/>
      <c r="F62" s="21"/>
      <c r="G62" s="18">
        <f t="shared" si="2"/>
        <v>0</v>
      </c>
      <c r="H62" s="21"/>
    </row>
    <row r="63" spans="1:8" ht="104.25" customHeight="1">
      <c r="A63" s="19" t="s">
        <v>53</v>
      </c>
      <c r="B63" s="26" t="s">
        <v>217</v>
      </c>
      <c r="C63" s="21">
        <v>91000</v>
      </c>
      <c r="D63" s="17">
        <f t="shared" si="1"/>
        <v>0</v>
      </c>
      <c r="E63" s="21">
        <v>91000</v>
      </c>
      <c r="F63" s="21">
        <v>91000</v>
      </c>
      <c r="G63" s="18">
        <f t="shared" si="2"/>
        <v>0</v>
      </c>
      <c r="H63" s="21">
        <v>91000</v>
      </c>
    </row>
    <row r="64" spans="1:8" ht="36" customHeight="1">
      <c r="A64" s="14" t="s">
        <v>54</v>
      </c>
      <c r="B64" s="15" t="s">
        <v>93</v>
      </c>
      <c r="C64" s="16">
        <f>C65</f>
        <v>460800</v>
      </c>
      <c r="D64" s="17">
        <f t="shared" si="1"/>
        <v>0</v>
      </c>
      <c r="E64" s="16">
        <f>E65</f>
        <v>460800</v>
      </c>
      <c r="F64" s="16">
        <f>F65</f>
        <v>490100</v>
      </c>
      <c r="G64" s="18">
        <f t="shared" si="2"/>
        <v>0</v>
      </c>
      <c r="H64" s="16">
        <f>H65</f>
        <v>490100</v>
      </c>
    </row>
    <row r="65" spans="1:8" ht="36" customHeight="1">
      <c r="A65" s="19" t="s">
        <v>55</v>
      </c>
      <c r="B65" s="26" t="s">
        <v>95</v>
      </c>
      <c r="C65" s="21">
        <f>C66+C67+C68+C69</f>
        <v>460800</v>
      </c>
      <c r="D65" s="17">
        <f t="shared" si="1"/>
        <v>0</v>
      </c>
      <c r="E65" s="21">
        <f>E66+E67+E68+E69</f>
        <v>460800</v>
      </c>
      <c r="F65" s="21">
        <f>F66+F67+F68+F69</f>
        <v>490100</v>
      </c>
      <c r="G65" s="18">
        <f t="shared" si="2"/>
        <v>0</v>
      </c>
      <c r="H65" s="21">
        <f>H66+H67+H68+H69</f>
        <v>490100</v>
      </c>
    </row>
    <row r="66" spans="1:8" ht="36" customHeight="1">
      <c r="A66" s="19" t="s">
        <v>142</v>
      </c>
      <c r="B66" s="26" t="s">
        <v>143</v>
      </c>
      <c r="C66" s="21">
        <v>64500</v>
      </c>
      <c r="D66" s="17">
        <f t="shared" si="1"/>
        <v>0</v>
      </c>
      <c r="E66" s="21">
        <v>64500</v>
      </c>
      <c r="F66" s="21">
        <v>68600</v>
      </c>
      <c r="G66" s="18">
        <f t="shared" si="2"/>
        <v>0</v>
      </c>
      <c r="H66" s="21">
        <v>68600</v>
      </c>
    </row>
    <row r="67" spans="1:8" ht="36" customHeight="1" hidden="1">
      <c r="A67" s="19" t="s">
        <v>144</v>
      </c>
      <c r="B67" s="26" t="s">
        <v>145</v>
      </c>
      <c r="C67" s="21"/>
      <c r="D67" s="17">
        <f t="shared" si="1"/>
        <v>0</v>
      </c>
      <c r="E67" s="21"/>
      <c r="F67" s="21"/>
      <c r="G67" s="18">
        <f t="shared" si="2"/>
        <v>0</v>
      </c>
      <c r="H67" s="21"/>
    </row>
    <row r="68" spans="1:8" ht="36" customHeight="1" hidden="1">
      <c r="A68" s="19" t="s">
        <v>146</v>
      </c>
      <c r="B68" s="26" t="s">
        <v>147</v>
      </c>
      <c r="C68" s="21">
        <v>0</v>
      </c>
      <c r="D68" s="17">
        <f t="shared" si="1"/>
        <v>0</v>
      </c>
      <c r="E68" s="21">
        <v>0</v>
      </c>
      <c r="F68" s="21">
        <v>0</v>
      </c>
      <c r="G68" s="18">
        <f t="shared" si="2"/>
        <v>0</v>
      </c>
      <c r="H68" s="21">
        <v>0</v>
      </c>
    </row>
    <row r="69" spans="1:8" ht="36" customHeight="1">
      <c r="A69" s="19" t="s">
        <v>148</v>
      </c>
      <c r="B69" s="26" t="s">
        <v>149</v>
      </c>
      <c r="C69" s="21">
        <f>C70</f>
        <v>396300</v>
      </c>
      <c r="D69" s="17">
        <f>E69-C69</f>
        <v>0</v>
      </c>
      <c r="E69" s="21">
        <f>E70</f>
        <v>396300</v>
      </c>
      <c r="F69" s="21">
        <f>F70</f>
        <v>421500</v>
      </c>
      <c r="G69" s="18">
        <f>H69-F69</f>
        <v>0</v>
      </c>
      <c r="H69" s="21">
        <f>H70</f>
        <v>421500</v>
      </c>
    </row>
    <row r="70" spans="1:8" ht="36" customHeight="1">
      <c r="A70" s="19" t="s">
        <v>245</v>
      </c>
      <c r="B70" s="26" t="s">
        <v>261</v>
      </c>
      <c r="C70" s="21">
        <v>396300</v>
      </c>
      <c r="D70" s="17">
        <f>E70-C70</f>
        <v>0</v>
      </c>
      <c r="E70" s="21">
        <v>396300</v>
      </c>
      <c r="F70" s="21">
        <v>421500</v>
      </c>
      <c r="G70" s="18">
        <f>H70-F70</f>
        <v>0</v>
      </c>
      <c r="H70" s="21">
        <v>421500</v>
      </c>
    </row>
    <row r="71" spans="1:8" ht="36" customHeight="1">
      <c r="A71" s="14" t="s">
        <v>56</v>
      </c>
      <c r="B71" s="14" t="s">
        <v>206</v>
      </c>
      <c r="C71" s="16">
        <f>C72+C73+C74</f>
        <v>1310000</v>
      </c>
      <c r="D71" s="17">
        <f t="shared" si="1"/>
        <v>0</v>
      </c>
      <c r="E71" s="16">
        <f>E72+E73+E74</f>
        <v>1310000</v>
      </c>
      <c r="F71" s="16">
        <f>F72+F73+F74</f>
        <v>1330000</v>
      </c>
      <c r="G71" s="18">
        <f t="shared" si="2"/>
        <v>0</v>
      </c>
      <c r="H71" s="16">
        <f>H72+H73+H74</f>
        <v>1330000</v>
      </c>
    </row>
    <row r="72" spans="1:8" ht="36" customHeight="1" hidden="1">
      <c r="A72" s="19" t="s">
        <v>150</v>
      </c>
      <c r="B72" s="19" t="s">
        <v>151</v>
      </c>
      <c r="C72" s="21">
        <v>0</v>
      </c>
      <c r="D72" s="17">
        <f aca="true" t="shared" si="3" ref="D72:D130">E72-C72</f>
        <v>0</v>
      </c>
      <c r="E72" s="21">
        <v>0</v>
      </c>
      <c r="F72" s="21">
        <v>0</v>
      </c>
      <c r="G72" s="18">
        <f t="shared" si="2"/>
        <v>0</v>
      </c>
      <c r="H72" s="21">
        <v>0</v>
      </c>
    </row>
    <row r="73" spans="1:8" ht="36" customHeight="1" hidden="1">
      <c r="A73" s="19" t="s">
        <v>152</v>
      </c>
      <c r="B73" s="19" t="s">
        <v>153</v>
      </c>
      <c r="C73" s="21"/>
      <c r="D73" s="17">
        <f t="shared" si="3"/>
        <v>0</v>
      </c>
      <c r="E73" s="21"/>
      <c r="F73" s="21"/>
      <c r="G73" s="18">
        <f t="shared" si="2"/>
        <v>0</v>
      </c>
      <c r="H73" s="21"/>
    </row>
    <row r="74" spans="1:8" ht="36" customHeight="1">
      <c r="A74" s="19" t="s">
        <v>251</v>
      </c>
      <c r="B74" s="19" t="s">
        <v>154</v>
      </c>
      <c r="C74" s="21">
        <v>1310000</v>
      </c>
      <c r="D74" s="17">
        <f t="shared" si="3"/>
        <v>0</v>
      </c>
      <c r="E74" s="21">
        <v>1310000</v>
      </c>
      <c r="F74" s="21">
        <v>1330000</v>
      </c>
      <c r="G74" s="18">
        <f t="shared" si="2"/>
        <v>0</v>
      </c>
      <c r="H74" s="21">
        <v>1330000</v>
      </c>
    </row>
    <row r="75" spans="1:8" ht="36" customHeight="1">
      <c r="A75" s="14" t="s">
        <v>57</v>
      </c>
      <c r="B75" s="14" t="s">
        <v>96</v>
      </c>
      <c r="C75" s="16">
        <f>C76+C77+C78+C79+C80+C81+C82+C83+C84+C85</f>
        <v>450000</v>
      </c>
      <c r="D75" s="17">
        <f t="shared" si="3"/>
        <v>0</v>
      </c>
      <c r="E75" s="16">
        <f>E76+E77+E78+E79+E80+E81+E82+E83+E84+E85</f>
        <v>450000</v>
      </c>
      <c r="F75" s="16">
        <f>F76+F77+F78+F79+F80+F81+F82+F83+F84+F85</f>
        <v>450000</v>
      </c>
      <c r="G75" s="18">
        <f t="shared" si="2"/>
        <v>0</v>
      </c>
      <c r="H75" s="16">
        <f>H76+H77+H78+H79+H80+H81+H82+H83+H84+H85</f>
        <v>450000</v>
      </c>
    </row>
    <row r="76" spans="1:8" ht="36" customHeight="1" hidden="1">
      <c r="A76" s="19" t="s">
        <v>58</v>
      </c>
      <c r="B76" s="19" t="s">
        <v>97</v>
      </c>
      <c r="C76" s="17"/>
      <c r="D76" s="17">
        <f t="shared" si="3"/>
        <v>0</v>
      </c>
      <c r="E76" s="17"/>
      <c r="F76" s="17"/>
      <c r="G76" s="18">
        <f t="shared" si="2"/>
        <v>0</v>
      </c>
      <c r="H76" s="17"/>
    </row>
    <row r="77" spans="1:8" ht="36" customHeight="1" hidden="1">
      <c r="A77" s="19" t="s">
        <v>155</v>
      </c>
      <c r="B77" s="19" t="s">
        <v>156</v>
      </c>
      <c r="C77" s="17">
        <v>0</v>
      </c>
      <c r="D77" s="17">
        <f t="shared" si="3"/>
        <v>0</v>
      </c>
      <c r="E77" s="17">
        <v>0</v>
      </c>
      <c r="F77" s="17">
        <v>0</v>
      </c>
      <c r="G77" s="18">
        <f t="shared" si="2"/>
        <v>0</v>
      </c>
      <c r="H77" s="17">
        <v>0</v>
      </c>
    </row>
    <row r="78" spans="1:8" ht="36" customHeight="1" hidden="1">
      <c r="A78" s="19" t="s">
        <v>157</v>
      </c>
      <c r="B78" s="26" t="s">
        <v>158</v>
      </c>
      <c r="C78" s="17">
        <v>0</v>
      </c>
      <c r="D78" s="17">
        <f t="shared" si="3"/>
        <v>0</v>
      </c>
      <c r="E78" s="17">
        <v>0</v>
      </c>
      <c r="F78" s="17">
        <v>0</v>
      </c>
      <c r="G78" s="18">
        <f t="shared" si="2"/>
        <v>0</v>
      </c>
      <c r="H78" s="17">
        <v>0</v>
      </c>
    </row>
    <row r="79" spans="1:8" ht="36" customHeight="1" hidden="1">
      <c r="A79" s="19" t="s">
        <v>159</v>
      </c>
      <c r="B79" s="19" t="s">
        <v>160</v>
      </c>
      <c r="C79" s="17"/>
      <c r="D79" s="17">
        <f t="shared" si="3"/>
        <v>0</v>
      </c>
      <c r="E79" s="17"/>
      <c r="F79" s="17"/>
      <c r="G79" s="18">
        <f t="shared" si="2"/>
        <v>0</v>
      </c>
      <c r="H79" s="17"/>
    </row>
    <row r="80" spans="1:8" ht="36" customHeight="1" hidden="1">
      <c r="A80" s="19" t="s">
        <v>161</v>
      </c>
      <c r="B80" s="26" t="s">
        <v>162</v>
      </c>
      <c r="C80" s="17"/>
      <c r="D80" s="17">
        <f t="shared" si="3"/>
        <v>0</v>
      </c>
      <c r="E80" s="17"/>
      <c r="F80" s="17"/>
      <c r="G80" s="18">
        <f t="shared" si="2"/>
        <v>0</v>
      </c>
      <c r="H80" s="17"/>
    </row>
    <row r="81" spans="1:8" ht="36" customHeight="1" hidden="1">
      <c r="A81" s="19" t="s">
        <v>59</v>
      </c>
      <c r="B81" s="26" t="s">
        <v>98</v>
      </c>
      <c r="C81" s="17"/>
      <c r="D81" s="17">
        <f t="shared" si="3"/>
        <v>0</v>
      </c>
      <c r="E81" s="17"/>
      <c r="F81" s="17"/>
      <c r="G81" s="18">
        <f t="shared" si="2"/>
        <v>0</v>
      </c>
      <c r="H81" s="17"/>
    </row>
    <row r="82" spans="1:8" ht="36" customHeight="1" hidden="1">
      <c r="A82" s="19" t="s">
        <v>60</v>
      </c>
      <c r="B82" s="26" t="s">
        <v>99</v>
      </c>
      <c r="C82" s="17"/>
      <c r="D82" s="17">
        <f t="shared" si="3"/>
        <v>0</v>
      </c>
      <c r="E82" s="17"/>
      <c r="F82" s="17"/>
      <c r="G82" s="18">
        <f t="shared" si="2"/>
        <v>0</v>
      </c>
      <c r="H82" s="17"/>
    </row>
    <row r="83" spans="1:8" ht="36" customHeight="1" hidden="1">
      <c r="A83" s="19" t="s">
        <v>61</v>
      </c>
      <c r="B83" s="19" t="s">
        <v>100</v>
      </c>
      <c r="C83" s="17"/>
      <c r="D83" s="17">
        <f t="shared" si="3"/>
        <v>0</v>
      </c>
      <c r="E83" s="17"/>
      <c r="F83" s="17"/>
      <c r="G83" s="18">
        <f t="shared" si="2"/>
        <v>0</v>
      </c>
      <c r="H83" s="17"/>
    </row>
    <row r="84" spans="1:8" ht="91.5" customHeight="1">
      <c r="A84" s="19" t="s">
        <v>232</v>
      </c>
      <c r="B84" s="19" t="s">
        <v>233</v>
      </c>
      <c r="C84" s="21">
        <v>450000</v>
      </c>
      <c r="D84" s="17">
        <f t="shared" si="3"/>
        <v>0</v>
      </c>
      <c r="E84" s="21">
        <v>450000</v>
      </c>
      <c r="F84" s="21">
        <v>450000</v>
      </c>
      <c r="G84" s="18">
        <f aca="true" t="shared" si="4" ref="G84:G153">H84-F84</f>
        <v>0</v>
      </c>
      <c r="H84" s="21">
        <v>450000</v>
      </c>
    </row>
    <row r="85" spans="1:8" ht="36" customHeight="1" hidden="1">
      <c r="A85" s="19" t="s">
        <v>62</v>
      </c>
      <c r="B85" s="19" t="s">
        <v>163</v>
      </c>
      <c r="C85" s="17"/>
      <c r="D85" s="17">
        <f t="shared" si="3"/>
        <v>0</v>
      </c>
      <c r="E85" s="17"/>
      <c r="F85" s="17"/>
      <c r="G85" s="18">
        <f t="shared" si="4"/>
        <v>0</v>
      </c>
      <c r="H85" s="17"/>
    </row>
    <row r="86" spans="1:8" ht="36" customHeight="1" hidden="1">
      <c r="A86" s="14" t="s">
        <v>63</v>
      </c>
      <c r="B86" s="14" t="s">
        <v>101</v>
      </c>
      <c r="C86" s="16">
        <f>C87</f>
        <v>0</v>
      </c>
      <c r="D86" s="17">
        <f t="shared" si="3"/>
        <v>0</v>
      </c>
      <c r="E86" s="16">
        <f>E87</f>
        <v>0</v>
      </c>
      <c r="F86" s="16">
        <f>F87</f>
        <v>0</v>
      </c>
      <c r="G86" s="18">
        <f t="shared" si="4"/>
        <v>0</v>
      </c>
      <c r="H86" s="16">
        <f>H87</f>
        <v>0</v>
      </c>
    </row>
    <row r="87" spans="1:8" ht="36" customHeight="1" hidden="1">
      <c r="A87" s="19" t="s">
        <v>64</v>
      </c>
      <c r="B87" s="19" t="s">
        <v>102</v>
      </c>
      <c r="C87" s="17"/>
      <c r="D87" s="17">
        <f t="shared" si="3"/>
        <v>0</v>
      </c>
      <c r="E87" s="17"/>
      <c r="F87" s="17"/>
      <c r="G87" s="18">
        <f t="shared" si="4"/>
        <v>0</v>
      </c>
      <c r="H87" s="17"/>
    </row>
    <row r="88" spans="1:8" ht="36" customHeight="1">
      <c r="A88" s="14" t="s">
        <v>65</v>
      </c>
      <c r="B88" s="15" t="s">
        <v>103</v>
      </c>
      <c r="C88" s="16">
        <f>C89+C90+C91+C92+C93+C94+C95+C96+C97+C98+C99+C100+C101+C102+C103+C104+C105+C106+C107+C108+C109+C110+C111+C112+C113+C114+C115+C116</f>
        <v>263900</v>
      </c>
      <c r="D88" s="17">
        <f t="shared" si="3"/>
        <v>0</v>
      </c>
      <c r="E88" s="16">
        <f>E89+E90+E91+E92+E93+E94+E95+E96+E97+E98+E99+E100+E101+E102+E103+E104+E105+E106+E107+E108+E109+E110+E111+E112+E113+E114+E115+E116</f>
        <v>263900</v>
      </c>
      <c r="F88" s="16">
        <f>F89+F90+F91+F92+F93+F94+F95+F96+F97+F98+F99+F100+F101+F102+F103+F104+F105+F106+F107+F108+F109+F110+F111+F112+F113+F114+F115+F116</f>
        <v>270700</v>
      </c>
      <c r="G88" s="18">
        <f t="shared" si="4"/>
        <v>0</v>
      </c>
      <c r="H88" s="16">
        <f>H89+H90+H91+H92+H93+H94+H95+H96+H97+H98+H99+H100+H101+H102+H103+H104+H105+H106+H107+H108+H109+H110+H111+H112+H113+H114+H115+H116</f>
        <v>270700</v>
      </c>
    </row>
    <row r="89" spans="1:8" ht="36" customHeight="1" hidden="1">
      <c r="A89" s="19" t="s">
        <v>219</v>
      </c>
      <c r="B89" s="26" t="s">
        <v>235</v>
      </c>
      <c r="C89" s="21"/>
      <c r="D89" s="17">
        <f t="shared" si="3"/>
        <v>0</v>
      </c>
      <c r="E89" s="21"/>
      <c r="F89" s="21"/>
      <c r="G89" s="18">
        <f t="shared" si="4"/>
        <v>0</v>
      </c>
      <c r="H89" s="21"/>
    </row>
    <row r="90" spans="1:8" ht="36" customHeight="1" hidden="1">
      <c r="A90" s="19" t="s">
        <v>66</v>
      </c>
      <c r="B90" s="26" t="s">
        <v>104</v>
      </c>
      <c r="C90" s="21"/>
      <c r="D90" s="17">
        <f t="shared" si="3"/>
        <v>0</v>
      </c>
      <c r="E90" s="21"/>
      <c r="F90" s="21"/>
      <c r="G90" s="18">
        <f t="shared" si="4"/>
        <v>0</v>
      </c>
      <c r="H90" s="21"/>
    </row>
    <row r="91" spans="1:8" ht="36" customHeight="1" hidden="1">
      <c r="A91" s="19" t="s">
        <v>67</v>
      </c>
      <c r="B91" s="26" t="s">
        <v>105</v>
      </c>
      <c r="C91" s="21"/>
      <c r="D91" s="17">
        <f t="shared" si="3"/>
        <v>0</v>
      </c>
      <c r="E91" s="21"/>
      <c r="F91" s="21"/>
      <c r="G91" s="18">
        <f t="shared" si="4"/>
        <v>0</v>
      </c>
      <c r="H91" s="21"/>
    </row>
    <row r="92" spans="1:8" ht="36" customHeight="1" hidden="1">
      <c r="A92" s="19" t="s">
        <v>220</v>
      </c>
      <c r="B92" s="26" t="s">
        <v>106</v>
      </c>
      <c r="C92" s="21">
        <v>0</v>
      </c>
      <c r="D92" s="17">
        <f t="shared" si="3"/>
        <v>0</v>
      </c>
      <c r="E92" s="21">
        <v>0</v>
      </c>
      <c r="F92" s="21">
        <v>0</v>
      </c>
      <c r="G92" s="18">
        <f t="shared" si="4"/>
        <v>0</v>
      </c>
      <c r="H92" s="21">
        <v>0</v>
      </c>
    </row>
    <row r="93" spans="1:8" ht="36" customHeight="1" hidden="1">
      <c r="A93" s="19" t="s">
        <v>68</v>
      </c>
      <c r="B93" s="26" t="s">
        <v>107</v>
      </c>
      <c r="C93" s="21">
        <v>0</v>
      </c>
      <c r="D93" s="17">
        <f t="shared" si="3"/>
        <v>0</v>
      </c>
      <c r="E93" s="21">
        <v>0</v>
      </c>
      <c r="F93" s="21">
        <v>0</v>
      </c>
      <c r="G93" s="18">
        <f t="shared" si="4"/>
        <v>0</v>
      </c>
      <c r="H93" s="21">
        <v>0</v>
      </c>
    </row>
    <row r="94" spans="1:8" ht="36" customHeight="1" hidden="1">
      <c r="A94" s="19" t="s">
        <v>69</v>
      </c>
      <c r="B94" s="26" t="s">
        <v>108</v>
      </c>
      <c r="C94" s="21"/>
      <c r="D94" s="17">
        <f t="shared" si="3"/>
        <v>0</v>
      </c>
      <c r="E94" s="21"/>
      <c r="F94" s="21"/>
      <c r="G94" s="18">
        <f t="shared" si="4"/>
        <v>0</v>
      </c>
      <c r="H94" s="21"/>
    </row>
    <row r="95" spans="1:8" ht="36" customHeight="1" hidden="1">
      <c r="A95" s="19" t="s">
        <v>70</v>
      </c>
      <c r="B95" s="26" t="s">
        <v>109</v>
      </c>
      <c r="C95" s="21"/>
      <c r="D95" s="17">
        <f t="shared" si="3"/>
        <v>0</v>
      </c>
      <c r="E95" s="21"/>
      <c r="F95" s="21"/>
      <c r="G95" s="18">
        <f t="shared" si="4"/>
        <v>0</v>
      </c>
      <c r="H95" s="21"/>
    </row>
    <row r="96" spans="1:8" ht="36" customHeight="1" hidden="1">
      <c r="A96" s="19" t="s">
        <v>72</v>
      </c>
      <c r="B96" s="26" t="s">
        <v>110</v>
      </c>
      <c r="C96" s="21"/>
      <c r="D96" s="17">
        <f t="shared" si="3"/>
        <v>0</v>
      </c>
      <c r="E96" s="21"/>
      <c r="F96" s="21"/>
      <c r="G96" s="18">
        <f t="shared" si="4"/>
        <v>0</v>
      </c>
      <c r="H96" s="21"/>
    </row>
    <row r="97" spans="1:8" ht="36" customHeight="1" hidden="1">
      <c r="A97" s="19" t="s">
        <v>71</v>
      </c>
      <c r="B97" s="26" t="s">
        <v>189</v>
      </c>
      <c r="C97" s="21"/>
      <c r="D97" s="17">
        <f t="shared" si="3"/>
        <v>0</v>
      </c>
      <c r="E97" s="21"/>
      <c r="F97" s="21"/>
      <c r="G97" s="18">
        <f t="shared" si="4"/>
        <v>0</v>
      </c>
      <c r="H97" s="21"/>
    </row>
    <row r="98" spans="1:8" ht="36" customHeight="1" hidden="1">
      <c r="A98" s="19" t="s">
        <v>73</v>
      </c>
      <c r="B98" s="26" t="s">
        <v>218</v>
      </c>
      <c r="C98" s="21"/>
      <c r="D98" s="17">
        <f t="shared" si="3"/>
        <v>0</v>
      </c>
      <c r="E98" s="21"/>
      <c r="F98" s="21"/>
      <c r="G98" s="18">
        <f t="shared" si="4"/>
        <v>0</v>
      </c>
      <c r="H98" s="21"/>
    </row>
    <row r="99" spans="1:8" ht="36" customHeight="1" hidden="1">
      <c r="A99" s="19" t="s">
        <v>74</v>
      </c>
      <c r="B99" s="26" t="s">
        <v>111</v>
      </c>
      <c r="C99" s="21">
        <v>0</v>
      </c>
      <c r="D99" s="17">
        <f t="shared" si="3"/>
        <v>0</v>
      </c>
      <c r="E99" s="21">
        <v>0</v>
      </c>
      <c r="F99" s="21">
        <v>0</v>
      </c>
      <c r="G99" s="18">
        <f t="shared" si="4"/>
        <v>0</v>
      </c>
      <c r="H99" s="21">
        <v>0</v>
      </c>
    </row>
    <row r="100" spans="1:8" ht="36" customHeight="1" hidden="1">
      <c r="A100" s="19" t="s">
        <v>262</v>
      </c>
      <c r="B100" s="26" t="s">
        <v>112</v>
      </c>
      <c r="C100" s="21"/>
      <c r="D100" s="17">
        <f t="shared" si="3"/>
        <v>0</v>
      </c>
      <c r="E100" s="21"/>
      <c r="F100" s="21"/>
      <c r="G100" s="18">
        <f t="shared" si="4"/>
        <v>0</v>
      </c>
      <c r="H100" s="21"/>
    </row>
    <row r="101" spans="1:8" ht="36" customHeight="1" hidden="1">
      <c r="A101" s="19" t="s">
        <v>75</v>
      </c>
      <c r="B101" s="26" t="s">
        <v>113</v>
      </c>
      <c r="C101" s="21">
        <v>0</v>
      </c>
      <c r="D101" s="17">
        <f t="shared" si="3"/>
        <v>0</v>
      </c>
      <c r="E101" s="21">
        <v>0</v>
      </c>
      <c r="F101" s="21">
        <v>0</v>
      </c>
      <c r="G101" s="18">
        <f t="shared" si="4"/>
        <v>0</v>
      </c>
      <c r="H101" s="21">
        <v>0</v>
      </c>
    </row>
    <row r="102" spans="1:8" ht="36" customHeight="1" hidden="1">
      <c r="A102" s="19" t="s">
        <v>76</v>
      </c>
      <c r="B102" s="26" t="s">
        <v>115</v>
      </c>
      <c r="C102" s="21"/>
      <c r="D102" s="17">
        <f t="shared" si="3"/>
        <v>0</v>
      </c>
      <c r="E102" s="21"/>
      <c r="F102" s="21"/>
      <c r="G102" s="18">
        <f t="shared" si="4"/>
        <v>0</v>
      </c>
      <c r="H102" s="21"/>
    </row>
    <row r="103" spans="1:8" ht="36" customHeight="1" hidden="1">
      <c r="A103" s="19" t="s">
        <v>77</v>
      </c>
      <c r="B103" s="26" t="s">
        <v>116</v>
      </c>
      <c r="C103" s="21"/>
      <c r="D103" s="17">
        <f t="shared" si="3"/>
        <v>0</v>
      </c>
      <c r="E103" s="21"/>
      <c r="F103" s="21"/>
      <c r="G103" s="18">
        <f t="shared" si="4"/>
        <v>0</v>
      </c>
      <c r="H103" s="21"/>
    </row>
    <row r="104" spans="1:8" ht="36" customHeight="1" hidden="1">
      <c r="A104" s="19" t="s">
        <v>221</v>
      </c>
      <c r="B104" s="26" t="s">
        <v>117</v>
      </c>
      <c r="C104" s="21"/>
      <c r="D104" s="17">
        <f t="shared" si="3"/>
        <v>0</v>
      </c>
      <c r="E104" s="21"/>
      <c r="F104" s="21"/>
      <c r="G104" s="18">
        <f t="shared" si="4"/>
        <v>0</v>
      </c>
      <c r="H104" s="21"/>
    </row>
    <row r="105" spans="1:8" ht="36" customHeight="1" hidden="1">
      <c r="A105" s="19" t="s">
        <v>222</v>
      </c>
      <c r="B105" s="26" t="s">
        <v>117</v>
      </c>
      <c r="C105" s="21"/>
      <c r="D105" s="17">
        <f t="shared" si="3"/>
        <v>0</v>
      </c>
      <c r="E105" s="21"/>
      <c r="F105" s="21"/>
      <c r="G105" s="18">
        <f t="shared" si="4"/>
        <v>0</v>
      </c>
      <c r="H105" s="21"/>
    </row>
    <row r="106" spans="1:8" ht="36" customHeight="1" hidden="1">
      <c r="A106" s="19" t="s">
        <v>135</v>
      </c>
      <c r="B106" s="26" t="s">
        <v>166</v>
      </c>
      <c r="C106" s="21"/>
      <c r="D106" s="17">
        <f t="shared" si="3"/>
        <v>0</v>
      </c>
      <c r="E106" s="21"/>
      <c r="F106" s="21"/>
      <c r="G106" s="18">
        <f t="shared" si="4"/>
        <v>0</v>
      </c>
      <c r="H106" s="21"/>
    </row>
    <row r="107" spans="1:8" ht="36" customHeight="1" hidden="1">
      <c r="A107" s="19" t="s">
        <v>164</v>
      </c>
      <c r="B107" s="26" t="s">
        <v>165</v>
      </c>
      <c r="C107" s="21"/>
      <c r="D107" s="17">
        <f t="shared" si="3"/>
        <v>0</v>
      </c>
      <c r="E107" s="21"/>
      <c r="F107" s="21"/>
      <c r="G107" s="18">
        <f t="shared" si="4"/>
        <v>0</v>
      </c>
      <c r="H107" s="21"/>
    </row>
    <row r="108" spans="1:8" ht="36" customHeight="1" hidden="1">
      <c r="A108" s="19" t="s">
        <v>223</v>
      </c>
      <c r="B108" s="26" t="s">
        <v>166</v>
      </c>
      <c r="C108" s="21">
        <v>0</v>
      </c>
      <c r="D108" s="17">
        <f t="shared" si="3"/>
        <v>0</v>
      </c>
      <c r="E108" s="21">
        <v>0</v>
      </c>
      <c r="F108" s="21">
        <v>0</v>
      </c>
      <c r="G108" s="18">
        <f t="shared" si="4"/>
        <v>0</v>
      </c>
      <c r="H108" s="21">
        <v>0</v>
      </c>
    </row>
    <row r="109" spans="1:8" ht="36" customHeight="1" hidden="1">
      <c r="A109" s="19" t="s">
        <v>78</v>
      </c>
      <c r="B109" s="26" t="s">
        <v>94</v>
      </c>
      <c r="C109" s="21"/>
      <c r="D109" s="17">
        <f t="shared" si="3"/>
        <v>0</v>
      </c>
      <c r="E109" s="21"/>
      <c r="F109" s="21"/>
      <c r="G109" s="18">
        <f t="shared" si="4"/>
        <v>0</v>
      </c>
      <c r="H109" s="21"/>
    </row>
    <row r="110" spans="1:8" ht="36" customHeight="1" hidden="1">
      <c r="A110" s="19" t="s">
        <v>79</v>
      </c>
      <c r="B110" s="28" t="s">
        <v>118</v>
      </c>
      <c r="C110" s="21">
        <v>0</v>
      </c>
      <c r="D110" s="17">
        <f t="shared" si="3"/>
        <v>0</v>
      </c>
      <c r="E110" s="21">
        <v>0</v>
      </c>
      <c r="F110" s="21">
        <v>0</v>
      </c>
      <c r="G110" s="18">
        <f t="shared" si="4"/>
        <v>0</v>
      </c>
      <c r="H110" s="21">
        <v>0</v>
      </c>
    </row>
    <row r="111" spans="1:8" ht="36" customHeight="1" hidden="1">
      <c r="A111" s="19" t="s">
        <v>80</v>
      </c>
      <c r="B111" s="28" t="s">
        <v>8</v>
      </c>
      <c r="C111" s="21">
        <v>0</v>
      </c>
      <c r="D111" s="17">
        <f t="shared" si="3"/>
        <v>0</v>
      </c>
      <c r="E111" s="21">
        <v>0</v>
      </c>
      <c r="F111" s="21">
        <v>0</v>
      </c>
      <c r="G111" s="18">
        <f t="shared" si="4"/>
        <v>0</v>
      </c>
      <c r="H111" s="21">
        <v>0</v>
      </c>
    </row>
    <row r="112" spans="1:8" ht="36" customHeight="1" hidden="1">
      <c r="A112" s="19" t="s">
        <v>229</v>
      </c>
      <c r="B112" s="28" t="s">
        <v>224</v>
      </c>
      <c r="C112" s="21"/>
      <c r="D112" s="17">
        <f t="shared" si="3"/>
        <v>0</v>
      </c>
      <c r="E112" s="21"/>
      <c r="F112" s="21"/>
      <c r="G112" s="18">
        <f t="shared" si="4"/>
        <v>0</v>
      </c>
      <c r="H112" s="21"/>
    </row>
    <row r="113" spans="1:8" ht="115.5" customHeight="1">
      <c r="A113" s="19" t="s">
        <v>316</v>
      </c>
      <c r="B113" s="26" t="s">
        <v>317</v>
      </c>
      <c r="C113" s="21">
        <v>5000</v>
      </c>
      <c r="D113" s="17"/>
      <c r="E113" s="21">
        <v>5000</v>
      </c>
      <c r="F113" s="21">
        <v>5000</v>
      </c>
      <c r="G113" s="18"/>
      <c r="H113" s="21">
        <v>5000</v>
      </c>
    </row>
    <row r="114" spans="1:8" ht="152.25" customHeight="1">
      <c r="A114" s="19" t="s">
        <v>318</v>
      </c>
      <c r="B114" s="26" t="s">
        <v>319</v>
      </c>
      <c r="C114" s="21">
        <v>5000</v>
      </c>
      <c r="D114" s="17"/>
      <c r="E114" s="21">
        <v>5000</v>
      </c>
      <c r="F114" s="21">
        <v>5000</v>
      </c>
      <c r="G114" s="18"/>
      <c r="H114" s="21">
        <v>5000</v>
      </c>
    </row>
    <row r="115" spans="1:8" ht="96.75" customHeight="1">
      <c r="A115" s="19" t="s">
        <v>320</v>
      </c>
      <c r="B115" s="26" t="s">
        <v>321</v>
      </c>
      <c r="C115" s="21">
        <v>253900</v>
      </c>
      <c r="D115" s="17"/>
      <c r="E115" s="21">
        <v>253900</v>
      </c>
      <c r="F115" s="21">
        <v>260700</v>
      </c>
      <c r="G115" s="18"/>
      <c r="H115" s="21">
        <v>260700</v>
      </c>
    </row>
    <row r="116" spans="1:8" ht="36" customHeight="1" hidden="1">
      <c r="A116" s="14" t="s">
        <v>81</v>
      </c>
      <c r="B116" s="15" t="s">
        <v>119</v>
      </c>
      <c r="C116" s="16">
        <f>C117+C118</f>
        <v>0</v>
      </c>
      <c r="D116" s="24">
        <f t="shared" si="3"/>
        <v>0</v>
      </c>
      <c r="E116" s="16">
        <f>E117+E118</f>
        <v>0</v>
      </c>
      <c r="F116" s="16">
        <f>F117+F118</f>
        <v>0</v>
      </c>
      <c r="G116" s="18">
        <f t="shared" si="4"/>
        <v>0</v>
      </c>
      <c r="H116" s="16">
        <f>H117+H118</f>
        <v>0</v>
      </c>
    </row>
    <row r="117" spans="1:8" ht="36" customHeight="1" hidden="1">
      <c r="A117" s="19" t="s">
        <v>278</v>
      </c>
      <c r="B117" s="26" t="s">
        <v>119</v>
      </c>
      <c r="C117" s="50"/>
      <c r="D117" s="51">
        <f t="shared" si="3"/>
        <v>0</v>
      </c>
      <c r="E117" s="50"/>
      <c r="F117" s="50"/>
      <c r="G117" s="18"/>
      <c r="H117" s="50"/>
    </row>
    <row r="118" spans="1:8" ht="36" customHeight="1" hidden="1">
      <c r="A118" s="19" t="s">
        <v>273</v>
      </c>
      <c r="B118" s="26" t="s">
        <v>119</v>
      </c>
      <c r="C118" s="50"/>
      <c r="D118" s="51">
        <f t="shared" si="3"/>
        <v>0</v>
      </c>
      <c r="E118" s="50"/>
      <c r="F118" s="50"/>
      <c r="G118" s="18">
        <f t="shared" si="4"/>
        <v>0</v>
      </c>
      <c r="H118" s="50"/>
    </row>
    <row r="119" spans="1:8" ht="36" customHeight="1" hidden="1">
      <c r="A119" s="14" t="s">
        <v>82</v>
      </c>
      <c r="B119" s="15" t="s">
        <v>120</v>
      </c>
      <c r="C119" s="16">
        <f>C120+C121</f>
        <v>0</v>
      </c>
      <c r="D119" s="17">
        <f t="shared" si="3"/>
        <v>0</v>
      </c>
      <c r="E119" s="16">
        <f>E120+E121</f>
        <v>0</v>
      </c>
      <c r="F119" s="16">
        <f>F120+F121</f>
        <v>0</v>
      </c>
      <c r="G119" s="18">
        <f t="shared" si="4"/>
        <v>0</v>
      </c>
      <c r="H119" s="16">
        <f>H120+H121</f>
        <v>0</v>
      </c>
    </row>
    <row r="120" spans="1:8" ht="36" customHeight="1" hidden="1">
      <c r="A120" s="19" t="s">
        <v>83</v>
      </c>
      <c r="B120" s="26" t="s">
        <v>121</v>
      </c>
      <c r="C120" s="16"/>
      <c r="D120" s="17">
        <f t="shared" si="3"/>
        <v>0</v>
      </c>
      <c r="E120" s="16"/>
      <c r="F120" s="16"/>
      <c r="G120" s="18">
        <f t="shared" si="4"/>
        <v>0</v>
      </c>
      <c r="H120" s="16"/>
    </row>
    <row r="121" spans="1:8" ht="36" customHeight="1" hidden="1">
      <c r="A121" s="19" t="s">
        <v>84</v>
      </c>
      <c r="B121" s="26" t="s">
        <v>122</v>
      </c>
      <c r="C121" s="21"/>
      <c r="D121" s="17">
        <f t="shared" si="3"/>
        <v>0</v>
      </c>
      <c r="E121" s="21"/>
      <c r="F121" s="21"/>
      <c r="G121" s="18">
        <f t="shared" si="4"/>
        <v>0</v>
      </c>
      <c r="H121" s="21"/>
    </row>
    <row r="122" spans="1:8" ht="36" customHeight="1">
      <c r="A122" s="14" t="s">
        <v>86</v>
      </c>
      <c r="B122" s="15" t="s">
        <v>123</v>
      </c>
      <c r="C122" s="16">
        <f>C123+C208</f>
        <v>562720651.4200001</v>
      </c>
      <c r="D122" s="16">
        <f>D123+D208</f>
        <v>10665555.559999943</v>
      </c>
      <c r="E122" s="16">
        <f>E123+E208</f>
        <v>573386206.98</v>
      </c>
      <c r="F122" s="16" t="e">
        <f>F123+F208+#REF!+#REF!+#REF!</f>
        <v>#REF!</v>
      </c>
      <c r="G122" s="25" t="e">
        <f t="shared" si="4"/>
        <v>#REF!</v>
      </c>
      <c r="H122" s="16">
        <f>H123+H208</f>
        <v>453435780.35</v>
      </c>
    </row>
    <row r="123" spans="1:8" ht="64.5" customHeight="1">
      <c r="A123" s="14" t="s">
        <v>85</v>
      </c>
      <c r="B123" s="15" t="s">
        <v>125</v>
      </c>
      <c r="C123" s="16">
        <f>C124+C130+C164+C193+C203</f>
        <v>562720651.4200001</v>
      </c>
      <c r="D123" s="24">
        <f t="shared" si="3"/>
        <v>10665555.559999943</v>
      </c>
      <c r="E123" s="16">
        <f>E124+E130+E164+E193+E203</f>
        <v>573386206.98</v>
      </c>
      <c r="F123" s="16">
        <f>F124+F130+F164+F193+F203</f>
        <v>424264838.6</v>
      </c>
      <c r="G123" s="25">
        <f t="shared" si="4"/>
        <v>29170941.75</v>
      </c>
      <c r="H123" s="16">
        <f>H124+H130+H164+H193+H203</f>
        <v>453435780.35</v>
      </c>
    </row>
    <row r="124" spans="1:8" ht="37.5" customHeight="1">
      <c r="A124" s="14" t="s">
        <v>279</v>
      </c>
      <c r="B124" s="15" t="s">
        <v>207</v>
      </c>
      <c r="C124" s="16">
        <f>C125+C127+C128+C129</f>
        <v>148569300</v>
      </c>
      <c r="D124" s="24">
        <f t="shared" si="3"/>
        <v>0</v>
      </c>
      <c r="E124" s="16">
        <f>E125+E127+E128+E129</f>
        <v>148569300</v>
      </c>
      <c r="F124" s="16">
        <f>F125+F127+F128+F129</f>
        <v>148569300</v>
      </c>
      <c r="G124" s="25">
        <f t="shared" si="4"/>
        <v>0</v>
      </c>
      <c r="H124" s="16">
        <f>H125+H127+H128+H129</f>
        <v>148569300</v>
      </c>
    </row>
    <row r="125" spans="1:9" ht="54" customHeight="1">
      <c r="A125" s="19" t="s">
        <v>280</v>
      </c>
      <c r="B125" s="26" t="s">
        <v>340</v>
      </c>
      <c r="C125" s="21">
        <f>C126</f>
        <v>148569300</v>
      </c>
      <c r="D125" s="17">
        <f t="shared" si="3"/>
        <v>0</v>
      </c>
      <c r="E125" s="21">
        <f>E126</f>
        <v>148569300</v>
      </c>
      <c r="F125" s="21">
        <f>F126</f>
        <v>148569300</v>
      </c>
      <c r="G125" s="18">
        <f t="shared" si="4"/>
        <v>0</v>
      </c>
      <c r="H125" s="21">
        <f>H126</f>
        <v>148569300</v>
      </c>
      <c r="I125" s="2">
        <v>801</v>
      </c>
    </row>
    <row r="126" spans="1:9" ht="86.25" customHeight="1">
      <c r="A126" s="19" t="s">
        <v>280</v>
      </c>
      <c r="B126" s="30" t="s">
        <v>253</v>
      </c>
      <c r="C126" s="50">
        <v>148569300</v>
      </c>
      <c r="D126" s="17">
        <f t="shared" si="3"/>
        <v>0</v>
      </c>
      <c r="E126" s="50">
        <v>148569300</v>
      </c>
      <c r="F126" s="50">
        <v>148569300</v>
      </c>
      <c r="G126" s="18">
        <f t="shared" si="4"/>
        <v>0</v>
      </c>
      <c r="H126" s="50">
        <v>148569300</v>
      </c>
      <c r="I126" s="2">
        <v>801</v>
      </c>
    </row>
    <row r="127" spans="1:9" ht="36" customHeight="1" hidden="1">
      <c r="A127" s="31" t="s">
        <v>227</v>
      </c>
      <c r="B127" s="26" t="s">
        <v>124</v>
      </c>
      <c r="C127" s="50"/>
      <c r="D127" s="17">
        <f t="shared" si="3"/>
        <v>0</v>
      </c>
      <c r="E127" s="50"/>
      <c r="F127" s="50"/>
      <c r="G127" s="18">
        <f t="shared" si="4"/>
        <v>0</v>
      </c>
      <c r="H127" s="50"/>
      <c r="I127" s="2">
        <v>2901</v>
      </c>
    </row>
    <row r="128" spans="1:8" ht="36" customHeight="1" hidden="1">
      <c r="A128" s="19" t="s">
        <v>190</v>
      </c>
      <c r="B128" s="26" t="s">
        <v>191</v>
      </c>
      <c r="C128" s="50"/>
      <c r="D128" s="17">
        <f t="shared" si="3"/>
        <v>0</v>
      </c>
      <c r="E128" s="50"/>
      <c r="F128" s="50"/>
      <c r="G128" s="18">
        <f t="shared" si="4"/>
        <v>0</v>
      </c>
      <c r="H128" s="50"/>
    </row>
    <row r="129" spans="1:8" ht="36" customHeight="1" hidden="1">
      <c r="A129" s="19" t="s">
        <v>87</v>
      </c>
      <c r="B129" s="26" t="s">
        <v>176</v>
      </c>
      <c r="C129" s="50">
        <v>0</v>
      </c>
      <c r="D129" s="17">
        <f t="shared" si="3"/>
        <v>0</v>
      </c>
      <c r="E129" s="50">
        <v>0</v>
      </c>
      <c r="F129" s="50">
        <v>0</v>
      </c>
      <c r="G129" s="18">
        <f t="shared" si="4"/>
        <v>0</v>
      </c>
      <c r="H129" s="50">
        <v>0</v>
      </c>
    </row>
    <row r="130" spans="1:9" ht="36" customHeight="1">
      <c r="A130" s="14" t="s">
        <v>281</v>
      </c>
      <c r="B130" s="15" t="s">
        <v>192</v>
      </c>
      <c r="C130" s="52">
        <f>C131+C136+C137+C138+C139+C140+C142+C143+C144+C149+C153+C155+C156</f>
        <v>130046151.42</v>
      </c>
      <c r="D130" s="24">
        <f t="shared" si="3"/>
        <v>0</v>
      </c>
      <c r="E130" s="52">
        <f>E131+E136+E137+E138+E139+E140+E142+E143+E144+E149+E153+E155+E156</f>
        <v>130046151.42</v>
      </c>
      <c r="F130" s="52">
        <f>F131+F136+F137+F138+F139+F140+F142+F143+F144+F149+F153+F155+F156</f>
        <v>84763438.6</v>
      </c>
      <c r="G130" s="24">
        <f t="shared" si="4"/>
        <v>-747158.25</v>
      </c>
      <c r="H130" s="52">
        <f>H131+H136+H137+H138+H139+H140+H142+H143+H144+H149+H153+H155+H156</f>
        <v>84016280.35</v>
      </c>
      <c r="I130" s="32"/>
    </row>
    <row r="131" spans="1:8" ht="36" customHeight="1" hidden="1">
      <c r="A131" s="31" t="s">
        <v>301</v>
      </c>
      <c r="B131" s="26" t="s">
        <v>241</v>
      </c>
      <c r="C131" s="53">
        <f>C132+C133+C134+C135</f>
        <v>0</v>
      </c>
      <c r="D131" s="17">
        <f aca="true" t="shared" si="5" ref="D131:D160">E131-C131</f>
        <v>0</v>
      </c>
      <c r="E131" s="53">
        <f>E132+E133+E134+E135</f>
        <v>0</v>
      </c>
      <c r="F131" s="53">
        <f>F132+F133+F134+F135</f>
        <v>0</v>
      </c>
      <c r="G131" s="18">
        <f t="shared" si="4"/>
        <v>0</v>
      </c>
      <c r="H131" s="53">
        <f>H132+H133+H134+H135</f>
        <v>0</v>
      </c>
    </row>
    <row r="132" spans="1:9" ht="36" customHeight="1" hidden="1">
      <c r="A132" s="31" t="s">
        <v>301</v>
      </c>
      <c r="B132" s="33" t="s">
        <v>328</v>
      </c>
      <c r="C132" s="51"/>
      <c r="D132" s="17">
        <f t="shared" si="5"/>
        <v>0</v>
      </c>
      <c r="E132" s="51"/>
      <c r="F132" s="51"/>
      <c r="G132" s="18">
        <f t="shared" si="4"/>
        <v>0</v>
      </c>
      <c r="H132" s="51"/>
      <c r="I132" s="2">
        <v>2974</v>
      </c>
    </row>
    <row r="133" spans="1:9" ht="36" customHeight="1" hidden="1">
      <c r="A133" s="31" t="s">
        <v>301</v>
      </c>
      <c r="B133" s="26" t="s">
        <v>208</v>
      </c>
      <c r="C133" s="51">
        <v>0</v>
      </c>
      <c r="D133" s="17">
        <f t="shared" si="5"/>
        <v>0</v>
      </c>
      <c r="E133" s="51">
        <v>0</v>
      </c>
      <c r="F133" s="51">
        <v>0</v>
      </c>
      <c r="G133" s="18">
        <f t="shared" si="4"/>
        <v>0</v>
      </c>
      <c r="H133" s="51">
        <v>0</v>
      </c>
      <c r="I133" s="2">
        <v>911</v>
      </c>
    </row>
    <row r="134" spans="1:9" ht="36" customHeight="1" hidden="1">
      <c r="A134" s="31" t="s">
        <v>301</v>
      </c>
      <c r="B134" s="26" t="s">
        <v>209</v>
      </c>
      <c r="C134" s="51">
        <v>0</v>
      </c>
      <c r="D134" s="17">
        <f t="shared" si="5"/>
        <v>0</v>
      </c>
      <c r="E134" s="51">
        <v>0</v>
      </c>
      <c r="F134" s="51">
        <v>0</v>
      </c>
      <c r="G134" s="18">
        <f t="shared" si="4"/>
        <v>0</v>
      </c>
      <c r="H134" s="51">
        <v>0</v>
      </c>
      <c r="I134" s="2">
        <v>912</v>
      </c>
    </row>
    <row r="135" spans="1:9" ht="36" customHeight="1" hidden="1">
      <c r="A135" s="31" t="s">
        <v>301</v>
      </c>
      <c r="B135" s="26" t="s">
        <v>243</v>
      </c>
      <c r="C135" s="51"/>
      <c r="D135" s="17">
        <f t="shared" si="5"/>
        <v>0</v>
      </c>
      <c r="E135" s="51"/>
      <c r="F135" s="51"/>
      <c r="G135" s="18">
        <f t="shared" si="4"/>
        <v>0</v>
      </c>
      <c r="H135" s="51"/>
      <c r="I135" s="2" t="s">
        <v>242</v>
      </c>
    </row>
    <row r="136" spans="1:8" ht="69" customHeight="1">
      <c r="A136" s="19" t="s">
        <v>300</v>
      </c>
      <c r="B136" s="34" t="s">
        <v>299</v>
      </c>
      <c r="C136" s="51"/>
      <c r="D136" s="17">
        <f t="shared" si="5"/>
        <v>0</v>
      </c>
      <c r="E136" s="51"/>
      <c r="F136" s="51">
        <v>61402907.48</v>
      </c>
      <c r="G136" s="29">
        <f t="shared" si="4"/>
        <v>0</v>
      </c>
      <c r="H136" s="51">
        <v>61402907.48</v>
      </c>
    </row>
    <row r="137" spans="1:9" ht="84.75" customHeight="1">
      <c r="A137" s="19" t="s">
        <v>330</v>
      </c>
      <c r="B137" s="34" t="s">
        <v>341</v>
      </c>
      <c r="C137" s="51">
        <v>2699099.1</v>
      </c>
      <c r="D137" s="17">
        <f t="shared" si="5"/>
        <v>0</v>
      </c>
      <c r="E137" s="51">
        <v>2699099.1</v>
      </c>
      <c r="F137" s="51">
        <v>3574806.65</v>
      </c>
      <c r="G137" s="29"/>
      <c r="H137" s="51">
        <v>3574806.65</v>
      </c>
      <c r="I137" s="4" t="s">
        <v>331</v>
      </c>
    </row>
    <row r="138" spans="1:11" ht="36" customHeight="1" hidden="1">
      <c r="A138" s="19" t="s">
        <v>332</v>
      </c>
      <c r="B138" s="35" t="s">
        <v>246</v>
      </c>
      <c r="C138" s="51"/>
      <c r="D138" s="17">
        <f t="shared" si="5"/>
        <v>0</v>
      </c>
      <c r="E138" s="51"/>
      <c r="F138" s="51"/>
      <c r="G138" s="29">
        <f t="shared" si="4"/>
        <v>0</v>
      </c>
      <c r="H138" s="51"/>
      <c r="K138" s="2" t="s">
        <v>247</v>
      </c>
    </row>
    <row r="139" spans="1:8" s="49" customFormat="1" ht="85.5" customHeight="1">
      <c r="A139" s="19" t="s">
        <v>336</v>
      </c>
      <c r="B139" s="48" t="s">
        <v>337</v>
      </c>
      <c r="C139" s="51">
        <v>54786498.98</v>
      </c>
      <c r="D139" s="17">
        <f t="shared" si="5"/>
        <v>0</v>
      </c>
      <c r="E139" s="51">
        <v>54786498.98</v>
      </c>
      <c r="F139" s="51"/>
      <c r="G139" s="29"/>
      <c r="H139" s="51"/>
    </row>
    <row r="140" spans="1:8" ht="36" customHeight="1" hidden="1">
      <c r="A140" s="19" t="s">
        <v>333</v>
      </c>
      <c r="B140" s="36" t="s">
        <v>342</v>
      </c>
      <c r="C140" s="53">
        <f>C141</f>
        <v>0</v>
      </c>
      <c r="D140" s="24">
        <f t="shared" si="5"/>
        <v>0</v>
      </c>
      <c r="E140" s="53">
        <f>E141</f>
        <v>0</v>
      </c>
      <c r="F140" s="53">
        <f>F141</f>
        <v>11293.37</v>
      </c>
      <c r="G140" s="29"/>
      <c r="H140" s="53">
        <f>H141</f>
        <v>0</v>
      </c>
    </row>
    <row r="141" spans="1:8" ht="36" customHeight="1" hidden="1">
      <c r="A141" s="19" t="s">
        <v>333</v>
      </c>
      <c r="B141" s="37" t="s">
        <v>329</v>
      </c>
      <c r="C141" s="51">
        <v>0</v>
      </c>
      <c r="D141" s="17">
        <f>E141-C141</f>
        <v>0</v>
      </c>
      <c r="E141" s="51">
        <v>0</v>
      </c>
      <c r="F141" s="51">
        <v>11293.37</v>
      </c>
      <c r="G141" s="29"/>
      <c r="H141" s="51">
        <v>0</v>
      </c>
    </row>
    <row r="142" spans="1:11" ht="71.25" customHeight="1">
      <c r="A142" s="19" t="s">
        <v>303</v>
      </c>
      <c r="B142" s="38" t="s">
        <v>304</v>
      </c>
      <c r="C142" s="51">
        <v>1769350.74</v>
      </c>
      <c r="D142" s="17">
        <f>E142-C142</f>
        <v>0</v>
      </c>
      <c r="E142" s="51">
        <v>1769350.74</v>
      </c>
      <c r="F142" s="51">
        <v>1775768.1</v>
      </c>
      <c r="G142" s="18">
        <f>H142-F142</f>
        <v>0</v>
      </c>
      <c r="H142" s="51">
        <v>1775768.1</v>
      </c>
      <c r="K142" s="2" t="s">
        <v>324</v>
      </c>
    </row>
    <row r="143" spans="1:11" ht="54" customHeight="1">
      <c r="A143" s="19" t="s">
        <v>325</v>
      </c>
      <c r="B143" s="26" t="s">
        <v>326</v>
      </c>
      <c r="C143" s="51">
        <v>2793699.45</v>
      </c>
      <c r="D143" s="17">
        <f t="shared" si="5"/>
        <v>0</v>
      </c>
      <c r="E143" s="51">
        <v>2793699.45</v>
      </c>
      <c r="F143" s="51">
        <v>2584601.65</v>
      </c>
      <c r="G143" s="29"/>
      <c r="H143" s="51">
        <v>2584601.65</v>
      </c>
      <c r="K143" s="2" t="s">
        <v>327</v>
      </c>
    </row>
    <row r="144" spans="1:8" ht="36" customHeight="1" hidden="1">
      <c r="A144" s="19" t="s">
        <v>305</v>
      </c>
      <c r="B144" s="26" t="s">
        <v>343</v>
      </c>
      <c r="C144" s="53">
        <f>C145+C146+C147+C148</f>
        <v>0</v>
      </c>
      <c r="D144" s="24">
        <f t="shared" si="5"/>
        <v>0</v>
      </c>
      <c r="E144" s="53">
        <f>E145+E146+E147+E148</f>
        <v>0</v>
      </c>
      <c r="F144" s="53">
        <f>F145+F146+F147+F148</f>
        <v>0</v>
      </c>
      <c r="G144" s="39">
        <f t="shared" si="4"/>
        <v>0</v>
      </c>
      <c r="H144" s="53">
        <f>H145+H146+H147+H148</f>
        <v>0</v>
      </c>
    </row>
    <row r="145" spans="1:8" ht="36" customHeight="1" hidden="1">
      <c r="A145" s="19" t="s">
        <v>305</v>
      </c>
      <c r="B145" s="37" t="s">
        <v>307</v>
      </c>
      <c r="C145" s="51"/>
      <c r="D145" s="17">
        <f t="shared" si="5"/>
        <v>0</v>
      </c>
      <c r="E145" s="51"/>
      <c r="F145" s="51"/>
      <c r="G145" s="29">
        <f t="shared" si="4"/>
        <v>0</v>
      </c>
      <c r="H145" s="51"/>
    </row>
    <row r="146" spans="1:11" ht="36" customHeight="1" hidden="1">
      <c r="A146" s="19" t="s">
        <v>305</v>
      </c>
      <c r="B146" s="19" t="s">
        <v>306</v>
      </c>
      <c r="C146" s="51">
        <v>0</v>
      </c>
      <c r="D146" s="17">
        <f t="shared" si="5"/>
        <v>0</v>
      </c>
      <c r="E146" s="51">
        <v>0</v>
      </c>
      <c r="F146" s="51">
        <v>0</v>
      </c>
      <c r="G146" s="29">
        <f t="shared" si="4"/>
        <v>0</v>
      </c>
      <c r="H146" s="51">
        <v>0</v>
      </c>
      <c r="K146" s="2" t="s">
        <v>310</v>
      </c>
    </row>
    <row r="147" spans="1:8" ht="36" customHeight="1" hidden="1">
      <c r="A147" s="19" t="s">
        <v>305</v>
      </c>
      <c r="B147" s="19" t="s">
        <v>308</v>
      </c>
      <c r="C147" s="51"/>
      <c r="D147" s="17">
        <f t="shared" si="5"/>
        <v>0</v>
      </c>
      <c r="E147" s="51"/>
      <c r="F147" s="51"/>
      <c r="G147" s="29">
        <f t="shared" si="4"/>
        <v>0</v>
      </c>
      <c r="H147" s="51"/>
    </row>
    <row r="148" spans="1:8" ht="36" customHeight="1" hidden="1">
      <c r="A148" s="19" t="s">
        <v>305</v>
      </c>
      <c r="B148" s="19" t="s">
        <v>309</v>
      </c>
      <c r="C148" s="51"/>
      <c r="D148" s="17">
        <f t="shared" si="5"/>
        <v>0</v>
      </c>
      <c r="E148" s="51"/>
      <c r="F148" s="51"/>
      <c r="G148" s="29">
        <f t="shared" si="4"/>
        <v>0</v>
      </c>
      <c r="H148" s="51"/>
    </row>
    <row r="149" spans="1:8" ht="36" customHeight="1" hidden="1">
      <c r="A149" s="19" t="s">
        <v>282</v>
      </c>
      <c r="B149" s="26" t="s">
        <v>244</v>
      </c>
      <c r="C149" s="53">
        <f>C150+C151+C152</f>
        <v>0</v>
      </c>
      <c r="D149" s="17">
        <f t="shared" si="5"/>
        <v>0</v>
      </c>
      <c r="E149" s="53">
        <f>E150+E151+E152</f>
        <v>0</v>
      </c>
      <c r="F149" s="53">
        <f>F150+F151+F152</f>
        <v>0</v>
      </c>
      <c r="G149" s="18">
        <f t="shared" si="4"/>
        <v>0</v>
      </c>
      <c r="H149" s="53">
        <f>H150+H151+H152</f>
        <v>0</v>
      </c>
    </row>
    <row r="150" spans="1:11" ht="36" customHeight="1" hidden="1">
      <c r="A150" s="19" t="s">
        <v>282</v>
      </c>
      <c r="B150" s="40" t="s">
        <v>252</v>
      </c>
      <c r="C150" s="51"/>
      <c r="D150" s="17">
        <f t="shared" si="5"/>
        <v>0</v>
      </c>
      <c r="E150" s="51"/>
      <c r="F150" s="51"/>
      <c r="G150" s="18">
        <f t="shared" si="4"/>
        <v>0</v>
      </c>
      <c r="H150" s="51"/>
      <c r="K150" s="2" t="s">
        <v>242</v>
      </c>
    </row>
    <row r="151" spans="1:9" ht="36" customHeight="1" hidden="1">
      <c r="A151" s="19" t="s">
        <v>282</v>
      </c>
      <c r="B151" s="26" t="s">
        <v>244</v>
      </c>
      <c r="C151" s="51"/>
      <c r="D151" s="17">
        <f t="shared" si="5"/>
        <v>0</v>
      </c>
      <c r="E151" s="51"/>
      <c r="F151" s="51"/>
      <c r="G151" s="18">
        <f t="shared" si="4"/>
        <v>0</v>
      </c>
      <c r="H151" s="51"/>
      <c r="I151" s="2">
        <v>2933</v>
      </c>
    </row>
    <row r="152" spans="1:8" ht="36" customHeight="1" hidden="1">
      <c r="A152" s="19" t="s">
        <v>282</v>
      </c>
      <c r="B152" s="38" t="s">
        <v>276</v>
      </c>
      <c r="C152" s="51"/>
      <c r="D152" s="17">
        <f t="shared" si="5"/>
        <v>0</v>
      </c>
      <c r="E152" s="51"/>
      <c r="F152" s="51"/>
      <c r="G152" s="18">
        <f t="shared" si="4"/>
        <v>0</v>
      </c>
      <c r="H152" s="51"/>
    </row>
    <row r="153" spans="1:9" ht="36" customHeight="1" hidden="1">
      <c r="A153" s="19" t="s">
        <v>297</v>
      </c>
      <c r="B153" s="38" t="s">
        <v>298</v>
      </c>
      <c r="C153" s="51">
        <f>C154</f>
        <v>0</v>
      </c>
      <c r="D153" s="17">
        <f t="shared" si="5"/>
        <v>0</v>
      </c>
      <c r="E153" s="51">
        <f>E154</f>
        <v>0</v>
      </c>
      <c r="F153" s="51">
        <f>F154</f>
        <v>0</v>
      </c>
      <c r="G153" s="29">
        <f t="shared" si="4"/>
        <v>0</v>
      </c>
      <c r="H153" s="51">
        <f>H154</f>
        <v>0</v>
      </c>
      <c r="I153" s="2">
        <v>347</v>
      </c>
    </row>
    <row r="154" spans="1:9" ht="36" customHeight="1" hidden="1">
      <c r="A154" s="19" t="s">
        <v>297</v>
      </c>
      <c r="B154" s="41" t="s">
        <v>275</v>
      </c>
      <c r="C154" s="51">
        <v>0</v>
      </c>
      <c r="D154" s="17">
        <f t="shared" si="5"/>
        <v>0</v>
      </c>
      <c r="E154" s="51">
        <v>0</v>
      </c>
      <c r="F154" s="51">
        <v>0</v>
      </c>
      <c r="G154" s="29"/>
      <c r="H154" s="51">
        <v>0</v>
      </c>
      <c r="I154" s="2" t="s">
        <v>323</v>
      </c>
    </row>
    <row r="155" spans="1:8" s="55" customFormat="1" ht="57.75" customHeight="1">
      <c r="A155" s="19" t="s">
        <v>338</v>
      </c>
      <c r="B155" s="56" t="s">
        <v>339</v>
      </c>
      <c r="C155" s="51">
        <v>2041194.65</v>
      </c>
      <c r="D155" s="17">
        <f t="shared" si="5"/>
        <v>0</v>
      </c>
      <c r="E155" s="51">
        <v>2041194.65</v>
      </c>
      <c r="F155" s="51">
        <v>9550661.35</v>
      </c>
      <c r="G155" s="29"/>
      <c r="H155" s="51">
        <v>9550661.35</v>
      </c>
    </row>
    <row r="156" spans="1:8" ht="38.25" customHeight="1">
      <c r="A156" s="31" t="s">
        <v>283</v>
      </c>
      <c r="B156" s="26" t="s">
        <v>134</v>
      </c>
      <c r="C156" s="52">
        <f>C157+C158+C159+C160+C161+C162+C163</f>
        <v>65956308.5</v>
      </c>
      <c r="D156" s="17">
        <f t="shared" si="5"/>
        <v>0</v>
      </c>
      <c r="E156" s="52">
        <f>E157+E158+E159+E160+E161+E162+E163</f>
        <v>65956308.5</v>
      </c>
      <c r="F156" s="52">
        <f>F157+F158+F159+F160+F161+F162+F163</f>
        <v>5863400</v>
      </c>
      <c r="G156" s="18">
        <f>H156-F156</f>
        <v>-735864.8799999999</v>
      </c>
      <c r="H156" s="52">
        <f>H157+H158+H159+H160+H161+H162+H163</f>
        <v>5127535.12</v>
      </c>
    </row>
    <row r="157" spans="1:9" ht="57.75" customHeight="1">
      <c r="A157" s="31" t="s">
        <v>283</v>
      </c>
      <c r="B157" s="42" t="s">
        <v>236</v>
      </c>
      <c r="C157" s="51">
        <v>1560900</v>
      </c>
      <c r="D157" s="17">
        <f t="shared" si="5"/>
        <v>0</v>
      </c>
      <c r="E157" s="51">
        <v>1560900</v>
      </c>
      <c r="F157" s="51">
        <v>1560900</v>
      </c>
      <c r="G157" s="18">
        <f>H157-F157</f>
        <v>0</v>
      </c>
      <c r="H157" s="51">
        <v>1560900</v>
      </c>
      <c r="I157" s="2">
        <v>966</v>
      </c>
    </row>
    <row r="158" spans="1:9" ht="90" customHeight="1" hidden="1">
      <c r="A158" s="31" t="s">
        <v>283</v>
      </c>
      <c r="B158" s="42" t="s">
        <v>237</v>
      </c>
      <c r="C158" s="51">
        <v>0</v>
      </c>
      <c r="D158" s="17">
        <f t="shared" si="5"/>
        <v>0</v>
      </c>
      <c r="E158" s="51">
        <v>0</v>
      </c>
      <c r="F158" s="51">
        <v>2892500</v>
      </c>
      <c r="G158" s="29">
        <f>H158-F158</f>
        <v>-2892500</v>
      </c>
      <c r="H158" s="51">
        <v>0</v>
      </c>
      <c r="I158" s="43">
        <v>981</v>
      </c>
    </row>
    <row r="159" spans="1:9" ht="60.75" customHeight="1">
      <c r="A159" s="31" t="s">
        <v>283</v>
      </c>
      <c r="B159" s="26" t="s">
        <v>322</v>
      </c>
      <c r="C159" s="51">
        <v>10000</v>
      </c>
      <c r="D159" s="17">
        <f t="shared" si="5"/>
        <v>0</v>
      </c>
      <c r="E159" s="51">
        <v>10000</v>
      </c>
      <c r="F159" s="51">
        <v>10000</v>
      </c>
      <c r="G159" s="18">
        <f>H159-F159</f>
        <v>0</v>
      </c>
      <c r="H159" s="51">
        <v>10000</v>
      </c>
      <c r="I159" s="43">
        <v>2904</v>
      </c>
    </row>
    <row r="160" spans="1:9" ht="75.75" customHeight="1">
      <c r="A160" s="31" t="s">
        <v>283</v>
      </c>
      <c r="B160" s="37" t="s">
        <v>335</v>
      </c>
      <c r="C160" s="51">
        <v>61136800</v>
      </c>
      <c r="D160" s="17">
        <f t="shared" si="5"/>
        <v>0</v>
      </c>
      <c r="E160" s="51">
        <v>61136800</v>
      </c>
      <c r="F160" s="51"/>
      <c r="G160" s="18"/>
      <c r="H160" s="51"/>
      <c r="I160" s="43">
        <v>2938</v>
      </c>
    </row>
    <row r="161" spans="1:9" ht="136.5" customHeight="1">
      <c r="A161" s="31" t="s">
        <v>283</v>
      </c>
      <c r="B161" s="44" t="s">
        <v>274</v>
      </c>
      <c r="C161" s="51">
        <v>1400000</v>
      </c>
      <c r="D161" s="17">
        <f>E161-C161</f>
        <v>0</v>
      </c>
      <c r="E161" s="51">
        <v>1400000</v>
      </c>
      <c r="F161" s="51">
        <v>1400000</v>
      </c>
      <c r="G161" s="18">
        <f>H161-F161</f>
        <v>0</v>
      </c>
      <c r="H161" s="51">
        <v>1400000</v>
      </c>
      <c r="I161" s="43">
        <v>2975</v>
      </c>
    </row>
    <row r="162" spans="1:9" ht="60" customHeight="1" hidden="1">
      <c r="A162" s="31" t="s">
        <v>283</v>
      </c>
      <c r="B162" s="26" t="s">
        <v>228</v>
      </c>
      <c r="C162" s="51"/>
      <c r="D162" s="17"/>
      <c r="E162" s="51"/>
      <c r="F162" s="51"/>
      <c r="G162" s="18"/>
      <c r="H162" s="51"/>
      <c r="I162" s="43"/>
    </row>
    <row r="163" spans="1:9" s="57" customFormat="1" ht="84" customHeight="1">
      <c r="A163" s="31" t="s">
        <v>283</v>
      </c>
      <c r="B163" s="58" t="s">
        <v>344</v>
      </c>
      <c r="C163" s="51">
        <v>1848608.5</v>
      </c>
      <c r="D163" s="17">
        <f>E163-C163</f>
        <v>0</v>
      </c>
      <c r="E163" s="51">
        <v>1848608.5</v>
      </c>
      <c r="F163" s="51"/>
      <c r="G163" s="29">
        <f>H163-F163</f>
        <v>2156635.12</v>
      </c>
      <c r="H163" s="51">
        <v>2156635.12</v>
      </c>
      <c r="I163" s="43">
        <v>2951</v>
      </c>
    </row>
    <row r="164" spans="1:8" ht="36" customHeight="1">
      <c r="A164" s="14" t="s">
        <v>284</v>
      </c>
      <c r="B164" s="15" t="s">
        <v>210</v>
      </c>
      <c r="C164" s="52">
        <f>C165+C175+C180+C182+C183+C185+C187+C188+C189+C190+C192+C191</f>
        <v>260204800</v>
      </c>
      <c r="D164" s="24">
        <f aca="true" t="shared" si="6" ref="D164:D209">E164-C164</f>
        <v>0</v>
      </c>
      <c r="E164" s="52">
        <f>E165+E175+E180+E182+E183+E185+E187+E188+E189+E190+E192+E191</f>
        <v>260204800</v>
      </c>
      <c r="F164" s="52">
        <f>F165+F175+F180+F182+F183+F185+F187+F188+F189+F190+F192+F191</f>
        <v>190932100</v>
      </c>
      <c r="G164" s="25">
        <f aca="true" t="shared" si="7" ref="G164:G209">H164-F164</f>
        <v>17700</v>
      </c>
      <c r="H164" s="52">
        <f>H165+H175+H180+H182+H183+H185+H187+H188+H189+H190+H192+H191</f>
        <v>190949800</v>
      </c>
    </row>
    <row r="165" spans="1:8" ht="51.75" customHeight="1">
      <c r="A165" s="31" t="s">
        <v>285</v>
      </c>
      <c r="B165" s="26" t="s">
        <v>137</v>
      </c>
      <c r="C165" s="52">
        <f>C166+C167+C168+C169+C170+C171+C172+C173+C174+C176+C177+C178+C179</f>
        <v>256448900</v>
      </c>
      <c r="D165" s="24">
        <f t="shared" si="6"/>
        <v>0</v>
      </c>
      <c r="E165" s="52">
        <f>E166+E167+E168+E169+E170+E171+E172+E173+E174+E176+E177+E178+E179</f>
        <v>256448900</v>
      </c>
      <c r="F165" s="52">
        <f>F166+F167+F168+F169+F170+F171+F172+F173+F174+F176+F177+F178+F179</f>
        <v>187095300</v>
      </c>
      <c r="G165" s="25">
        <f t="shared" si="7"/>
        <v>17700</v>
      </c>
      <c r="H165" s="52">
        <f>H166+H167+H168+H169+H170+H171+H172+H173+H174+H176+H177+H178+H179</f>
        <v>187113000</v>
      </c>
    </row>
    <row r="166" spans="1:9" ht="182.25" customHeight="1">
      <c r="A166" s="31" t="s">
        <v>285</v>
      </c>
      <c r="B166" s="45" t="s">
        <v>256</v>
      </c>
      <c r="C166" s="51">
        <v>243284000</v>
      </c>
      <c r="D166" s="17">
        <f t="shared" si="6"/>
        <v>0</v>
      </c>
      <c r="E166" s="51">
        <v>243284000</v>
      </c>
      <c r="F166" s="51">
        <v>173948100</v>
      </c>
      <c r="G166" s="18">
        <f t="shared" si="7"/>
        <v>0</v>
      </c>
      <c r="H166" s="51">
        <v>173948100</v>
      </c>
      <c r="I166" s="2">
        <v>934</v>
      </c>
    </row>
    <row r="167" spans="1:9" ht="36" customHeight="1" hidden="1">
      <c r="A167" s="31" t="s">
        <v>285</v>
      </c>
      <c r="B167" s="45" t="s">
        <v>234</v>
      </c>
      <c r="C167" s="51"/>
      <c r="D167" s="17">
        <f t="shared" si="6"/>
        <v>0</v>
      </c>
      <c r="E167" s="51"/>
      <c r="F167" s="51"/>
      <c r="G167" s="18">
        <f t="shared" si="7"/>
        <v>0</v>
      </c>
      <c r="H167" s="51"/>
      <c r="I167" s="2">
        <v>937</v>
      </c>
    </row>
    <row r="168" spans="1:9" ht="69" customHeight="1">
      <c r="A168" s="31" t="s">
        <v>285</v>
      </c>
      <c r="B168" s="45" t="s">
        <v>259</v>
      </c>
      <c r="C168" s="51">
        <v>58800</v>
      </c>
      <c r="D168" s="17">
        <f t="shared" si="6"/>
        <v>0</v>
      </c>
      <c r="E168" s="51">
        <v>58800</v>
      </c>
      <c r="F168" s="51">
        <v>58800</v>
      </c>
      <c r="G168" s="18">
        <f t="shared" si="7"/>
        <v>0</v>
      </c>
      <c r="H168" s="51">
        <v>58800</v>
      </c>
      <c r="I168" s="2">
        <v>967</v>
      </c>
    </row>
    <row r="169" spans="1:9" ht="99" customHeight="1">
      <c r="A169" s="31" t="s">
        <v>285</v>
      </c>
      <c r="B169" s="26" t="s">
        <v>260</v>
      </c>
      <c r="C169" s="51">
        <v>223000</v>
      </c>
      <c r="D169" s="17">
        <f t="shared" si="6"/>
        <v>0</v>
      </c>
      <c r="E169" s="51">
        <v>223000</v>
      </c>
      <c r="F169" s="51">
        <v>223000</v>
      </c>
      <c r="G169" s="18">
        <f t="shared" si="7"/>
        <v>0</v>
      </c>
      <c r="H169" s="51">
        <v>223000</v>
      </c>
      <c r="I169" s="2">
        <v>955</v>
      </c>
    </row>
    <row r="170" spans="1:9" ht="111" customHeight="1">
      <c r="A170" s="31" t="s">
        <v>285</v>
      </c>
      <c r="B170" s="46" t="s">
        <v>257</v>
      </c>
      <c r="C170" s="51">
        <v>692300</v>
      </c>
      <c r="D170" s="17">
        <f t="shared" si="6"/>
        <v>0</v>
      </c>
      <c r="E170" s="51">
        <v>692300</v>
      </c>
      <c r="F170" s="51">
        <v>692300</v>
      </c>
      <c r="G170" s="18">
        <f t="shared" si="7"/>
        <v>0</v>
      </c>
      <c r="H170" s="51">
        <v>692300</v>
      </c>
      <c r="I170" s="2">
        <v>940</v>
      </c>
    </row>
    <row r="171" spans="1:9" ht="82.5" customHeight="1">
      <c r="A171" s="31" t="s">
        <v>285</v>
      </c>
      <c r="B171" s="45" t="s">
        <v>258</v>
      </c>
      <c r="C171" s="51">
        <v>1407000</v>
      </c>
      <c r="D171" s="17">
        <f t="shared" si="6"/>
        <v>0</v>
      </c>
      <c r="E171" s="51">
        <v>1407000</v>
      </c>
      <c r="F171" s="51">
        <v>1407000</v>
      </c>
      <c r="G171" s="18">
        <f t="shared" si="7"/>
        <v>0</v>
      </c>
      <c r="H171" s="51">
        <v>1407000</v>
      </c>
      <c r="I171" s="2">
        <v>945</v>
      </c>
    </row>
    <row r="172" spans="1:9" ht="60" customHeight="1">
      <c r="A172" s="31" t="s">
        <v>285</v>
      </c>
      <c r="B172" s="26" t="s">
        <v>265</v>
      </c>
      <c r="C172" s="51">
        <v>93100</v>
      </c>
      <c r="D172" s="17">
        <f t="shared" si="6"/>
        <v>0</v>
      </c>
      <c r="E172" s="51">
        <v>93100</v>
      </c>
      <c r="F172" s="51">
        <v>93100</v>
      </c>
      <c r="G172" s="18">
        <f t="shared" si="7"/>
        <v>0</v>
      </c>
      <c r="H172" s="51">
        <v>93100</v>
      </c>
      <c r="I172" s="2">
        <v>2962</v>
      </c>
    </row>
    <row r="173" spans="1:9" ht="60" customHeight="1">
      <c r="A173" s="31" t="s">
        <v>285</v>
      </c>
      <c r="B173" s="26" t="s">
        <v>264</v>
      </c>
      <c r="C173" s="51">
        <v>61800</v>
      </c>
      <c r="D173" s="17">
        <f t="shared" si="6"/>
        <v>0</v>
      </c>
      <c r="E173" s="51">
        <v>61800</v>
      </c>
      <c r="F173" s="51">
        <v>61800</v>
      </c>
      <c r="G173" s="18">
        <f t="shared" si="7"/>
        <v>0</v>
      </c>
      <c r="H173" s="51">
        <v>61800</v>
      </c>
      <c r="I173" s="2">
        <v>949</v>
      </c>
    </row>
    <row r="174" spans="1:9" ht="60" customHeight="1">
      <c r="A174" s="31" t="s">
        <v>285</v>
      </c>
      <c r="B174" s="26" t="s">
        <v>277</v>
      </c>
      <c r="C174" s="51">
        <v>1654900</v>
      </c>
      <c r="D174" s="17">
        <f t="shared" si="6"/>
        <v>0</v>
      </c>
      <c r="E174" s="51">
        <v>1654900</v>
      </c>
      <c r="F174" s="51">
        <v>1654900</v>
      </c>
      <c r="G174" s="18">
        <f t="shared" si="7"/>
        <v>0</v>
      </c>
      <c r="H174" s="51">
        <v>1654900</v>
      </c>
      <c r="I174" s="2">
        <v>2969</v>
      </c>
    </row>
    <row r="175" spans="1:8" ht="60" customHeight="1">
      <c r="A175" s="19" t="s">
        <v>88</v>
      </c>
      <c r="B175" s="26" t="s">
        <v>136</v>
      </c>
      <c r="C175" s="51"/>
      <c r="D175" s="17">
        <f t="shared" si="6"/>
        <v>0</v>
      </c>
      <c r="E175" s="51"/>
      <c r="F175" s="51"/>
      <c r="G175" s="18">
        <f t="shared" si="7"/>
        <v>0</v>
      </c>
      <c r="H175" s="51"/>
    </row>
    <row r="176" spans="1:9" ht="60" customHeight="1">
      <c r="A176" s="31" t="s">
        <v>285</v>
      </c>
      <c r="B176" s="26" t="s">
        <v>255</v>
      </c>
      <c r="C176" s="51">
        <v>1522800</v>
      </c>
      <c r="D176" s="17">
        <f t="shared" si="6"/>
        <v>0</v>
      </c>
      <c r="E176" s="51">
        <v>1522800</v>
      </c>
      <c r="F176" s="51">
        <v>1522800</v>
      </c>
      <c r="G176" s="18">
        <f t="shared" si="7"/>
        <v>0</v>
      </c>
      <c r="H176" s="51">
        <v>1522800</v>
      </c>
      <c r="I176" s="2">
        <v>936</v>
      </c>
    </row>
    <row r="177" spans="1:9" ht="102.75" customHeight="1">
      <c r="A177" s="19" t="s">
        <v>285</v>
      </c>
      <c r="B177" s="26" t="s">
        <v>254</v>
      </c>
      <c r="C177" s="51">
        <v>6606500</v>
      </c>
      <c r="D177" s="17">
        <f t="shared" si="6"/>
        <v>0</v>
      </c>
      <c r="E177" s="51">
        <v>6606500</v>
      </c>
      <c r="F177" s="51">
        <v>6606500</v>
      </c>
      <c r="G177" s="18">
        <f t="shared" si="7"/>
        <v>0</v>
      </c>
      <c r="H177" s="51">
        <v>6606500</v>
      </c>
      <c r="I177" s="2">
        <v>0</v>
      </c>
    </row>
    <row r="178" spans="1:9" ht="69" customHeight="1">
      <c r="A178" s="31" t="s">
        <v>285</v>
      </c>
      <c r="B178" s="26" t="s">
        <v>263</v>
      </c>
      <c r="C178" s="51">
        <v>422800</v>
      </c>
      <c r="D178" s="17">
        <f t="shared" si="6"/>
        <v>0</v>
      </c>
      <c r="E178" s="51">
        <v>422800</v>
      </c>
      <c r="F178" s="51">
        <v>405100</v>
      </c>
      <c r="G178" s="29">
        <f t="shared" si="7"/>
        <v>17700</v>
      </c>
      <c r="H178" s="51">
        <v>422800</v>
      </c>
      <c r="I178" s="2">
        <v>2941</v>
      </c>
    </row>
    <row r="179" spans="1:9" ht="145.5" customHeight="1">
      <c r="A179" s="31" t="s">
        <v>285</v>
      </c>
      <c r="B179" s="26" t="s">
        <v>239</v>
      </c>
      <c r="C179" s="51">
        <v>421900</v>
      </c>
      <c r="D179" s="17">
        <f t="shared" si="6"/>
        <v>0</v>
      </c>
      <c r="E179" s="51">
        <v>421900</v>
      </c>
      <c r="F179" s="51">
        <v>421900</v>
      </c>
      <c r="G179" s="18">
        <f t="shared" si="7"/>
        <v>0</v>
      </c>
      <c r="H179" s="51">
        <v>421900</v>
      </c>
      <c r="I179" s="2">
        <v>942</v>
      </c>
    </row>
    <row r="180" spans="1:8" ht="107.25" customHeight="1">
      <c r="A180" s="31" t="s">
        <v>286</v>
      </c>
      <c r="B180" s="26" t="s">
        <v>211</v>
      </c>
      <c r="C180" s="53">
        <f>C181</f>
        <v>3744400</v>
      </c>
      <c r="D180" s="24">
        <f t="shared" si="6"/>
        <v>0</v>
      </c>
      <c r="E180" s="53">
        <f>E181</f>
        <v>3744400</v>
      </c>
      <c r="F180" s="53">
        <f>F181</f>
        <v>3744400</v>
      </c>
      <c r="G180" s="25">
        <f t="shared" si="7"/>
        <v>0</v>
      </c>
      <c r="H180" s="53">
        <f>H181</f>
        <v>3744400</v>
      </c>
    </row>
    <row r="181" spans="1:9" ht="108" customHeight="1">
      <c r="A181" s="31" t="s">
        <v>286</v>
      </c>
      <c r="B181" s="45" t="s">
        <v>269</v>
      </c>
      <c r="C181" s="51">
        <v>3744400</v>
      </c>
      <c r="D181" s="17">
        <f t="shared" si="6"/>
        <v>0</v>
      </c>
      <c r="E181" s="51">
        <v>3744400</v>
      </c>
      <c r="F181" s="51">
        <v>3744400</v>
      </c>
      <c r="G181" s="18">
        <f t="shared" si="7"/>
        <v>0</v>
      </c>
      <c r="H181" s="51">
        <v>3744400</v>
      </c>
      <c r="I181" s="2">
        <v>2935</v>
      </c>
    </row>
    <row r="182" spans="1:8" ht="111.75" customHeight="1" hidden="1">
      <c r="A182" s="19" t="s">
        <v>89</v>
      </c>
      <c r="B182" s="26" t="s">
        <v>172</v>
      </c>
      <c r="C182" s="51">
        <v>0</v>
      </c>
      <c r="D182" s="17">
        <f t="shared" si="6"/>
        <v>0</v>
      </c>
      <c r="E182" s="51">
        <v>0</v>
      </c>
      <c r="F182" s="51">
        <v>0</v>
      </c>
      <c r="G182" s="18">
        <f t="shared" si="7"/>
        <v>0</v>
      </c>
      <c r="H182" s="51">
        <v>0</v>
      </c>
    </row>
    <row r="183" spans="1:9" ht="60" customHeight="1" hidden="1">
      <c r="A183" s="14" t="s">
        <v>90</v>
      </c>
      <c r="B183" s="15" t="s">
        <v>173</v>
      </c>
      <c r="C183" s="53">
        <f>C184</f>
        <v>0</v>
      </c>
      <c r="D183" s="24">
        <f t="shared" si="6"/>
        <v>0</v>
      </c>
      <c r="E183" s="53">
        <f>E184</f>
        <v>0</v>
      </c>
      <c r="F183" s="53">
        <f>F184</f>
        <v>0</v>
      </c>
      <c r="G183" s="25">
        <f t="shared" si="7"/>
        <v>0</v>
      </c>
      <c r="H183" s="53">
        <f>H184</f>
        <v>0</v>
      </c>
      <c r="I183" s="32"/>
    </row>
    <row r="184" spans="1:9" ht="60" customHeight="1" hidden="1">
      <c r="A184" s="19" t="s">
        <v>90</v>
      </c>
      <c r="B184" s="19" t="s">
        <v>193</v>
      </c>
      <c r="C184" s="51">
        <v>0</v>
      </c>
      <c r="D184" s="17">
        <f t="shared" si="6"/>
        <v>0</v>
      </c>
      <c r="E184" s="51">
        <v>0</v>
      </c>
      <c r="F184" s="51">
        <v>0</v>
      </c>
      <c r="G184" s="18">
        <f t="shared" si="7"/>
        <v>0</v>
      </c>
      <c r="H184" s="51">
        <v>0</v>
      </c>
      <c r="I184" s="32">
        <v>936</v>
      </c>
    </row>
    <row r="185" spans="1:8" ht="60" customHeight="1" hidden="1">
      <c r="A185" s="19" t="s">
        <v>91</v>
      </c>
      <c r="B185" s="26" t="s">
        <v>174</v>
      </c>
      <c r="C185" s="51">
        <v>0</v>
      </c>
      <c r="D185" s="17">
        <f t="shared" si="6"/>
        <v>0</v>
      </c>
      <c r="E185" s="51">
        <v>0</v>
      </c>
      <c r="F185" s="51">
        <v>0</v>
      </c>
      <c r="G185" s="18">
        <f t="shared" si="7"/>
        <v>0</v>
      </c>
      <c r="H185" s="51">
        <v>0</v>
      </c>
    </row>
    <row r="186" spans="1:8" ht="60" customHeight="1" hidden="1">
      <c r="A186" s="19" t="s">
        <v>92</v>
      </c>
      <c r="B186" s="26" t="s">
        <v>175</v>
      </c>
      <c r="C186" s="51"/>
      <c r="D186" s="17">
        <f t="shared" si="6"/>
        <v>0</v>
      </c>
      <c r="E186" s="51"/>
      <c r="F186" s="51"/>
      <c r="G186" s="18">
        <f t="shared" si="7"/>
        <v>0</v>
      </c>
      <c r="H186" s="51"/>
    </row>
    <row r="187" spans="1:8" ht="60" customHeight="1" hidden="1">
      <c r="A187" s="19" t="s">
        <v>114</v>
      </c>
      <c r="B187" s="26" t="s">
        <v>212</v>
      </c>
      <c r="C187" s="51"/>
      <c r="D187" s="17">
        <f t="shared" si="6"/>
        <v>0</v>
      </c>
      <c r="E187" s="51"/>
      <c r="F187" s="51"/>
      <c r="G187" s="18">
        <f t="shared" si="7"/>
        <v>0</v>
      </c>
      <c r="H187" s="51"/>
    </row>
    <row r="188" spans="1:9" ht="60" customHeight="1" hidden="1">
      <c r="A188" s="31" t="s">
        <v>287</v>
      </c>
      <c r="B188" s="26" t="s">
        <v>268</v>
      </c>
      <c r="C188" s="51">
        <v>0</v>
      </c>
      <c r="D188" s="17">
        <f>E188-C188</f>
        <v>0</v>
      </c>
      <c r="E188" s="51">
        <v>0</v>
      </c>
      <c r="F188" s="51">
        <v>0</v>
      </c>
      <c r="G188" s="29">
        <f>H188-F188</f>
        <v>0</v>
      </c>
      <c r="H188" s="51">
        <v>0</v>
      </c>
      <c r="I188" s="2">
        <v>365</v>
      </c>
    </row>
    <row r="189" spans="1:9" ht="69" customHeight="1">
      <c r="A189" s="19" t="s">
        <v>288</v>
      </c>
      <c r="B189" s="26" t="s">
        <v>238</v>
      </c>
      <c r="C189" s="51">
        <v>11500</v>
      </c>
      <c r="D189" s="17">
        <f>E189-C189</f>
        <v>0</v>
      </c>
      <c r="E189" s="51">
        <v>11500</v>
      </c>
      <c r="F189" s="51">
        <v>92400</v>
      </c>
      <c r="G189" s="18">
        <f>H189-F189</f>
        <v>0</v>
      </c>
      <c r="H189" s="51">
        <v>92400</v>
      </c>
      <c r="I189" s="2">
        <v>370</v>
      </c>
    </row>
    <row r="190" spans="1:9" ht="60" customHeight="1" hidden="1">
      <c r="A190" s="31" t="s">
        <v>289</v>
      </c>
      <c r="B190" s="47" t="s">
        <v>266</v>
      </c>
      <c r="C190" s="51"/>
      <c r="D190" s="17">
        <f t="shared" si="6"/>
        <v>0</v>
      </c>
      <c r="E190" s="51"/>
      <c r="F190" s="51"/>
      <c r="G190" s="18">
        <f t="shared" si="7"/>
        <v>0</v>
      </c>
      <c r="H190" s="51"/>
      <c r="I190" s="2">
        <v>200</v>
      </c>
    </row>
    <row r="191" spans="1:9" ht="60" customHeight="1" hidden="1">
      <c r="A191" s="31" t="s">
        <v>290</v>
      </c>
      <c r="B191" s="48" t="s">
        <v>267</v>
      </c>
      <c r="C191" s="51"/>
      <c r="D191" s="17">
        <f t="shared" si="6"/>
        <v>0</v>
      </c>
      <c r="E191" s="51"/>
      <c r="F191" s="51"/>
      <c r="G191" s="18">
        <f t="shared" si="7"/>
        <v>0</v>
      </c>
      <c r="H191" s="51"/>
      <c r="I191" s="2" t="s">
        <v>240</v>
      </c>
    </row>
    <row r="192" spans="1:8" ht="60" customHeight="1" hidden="1">
      <c r="A192" s="19"/>
      <c r="B192" s="26"/>
      <c r="C192" s="51">
        <v>0</v>
      </c>
      <c r="D192" s="18">
        <f t="shared" si="6"/>
        <v>0</v>
      </c>
      <c r="E192" s="51">
        <v>0</v>
      </c>
      <c r="F192" s="51">
        <v>0</v>
      </c>
      <c r="G192" s="18">
        <f t="shared" si="7"/>
        <v>0</v>
      </c>
      <c r="H192" s="51">
        <v>0</v>
      </c>
    </row>
    <row r="193" spans="1:8" ht="27.75" customHeight="1">
      <c r="A193" s="19" t="s">
        <v>345</v>
      </c>
      <c r="B193" s="15" t="s">
        <v>213</v>
      </c>
      <c r="C193" s="52">
        <f>C194+C195+C196+C197+C198+C199+C200+C201</f>
        <v>23900400</v>
      </c>
      <c r="D193" s="39">
        <f t="shared" si="6"/>
        <v>10665555.560000002</v>
      </c>
      <c r="E193" s="52">
        <f>E194+E195+E196+E198+E199+E200+E201</f>
        <v>34565955.56</v>
      </c>
      <c r="F193" s="52">
        <f>F194+F195+F196+F197+F198+F199+F200+F201</f>
        <v>0</v>
      </c>
      <c r="G193" s="39">
        <f t="shared" si="7"/>
        <v>29900400</v>
      </c>
      <c r="H193" s="52">
        <f>H194+H196+H197+H198+H199+H200+H201</f>
        <v>29900400</v>
      </c>
    </row>
    <row r="194" spans="1:9" ht="86.25" customHeight="1">
      <c r="A194" s="19" t="s">
        <v>346</v>
      </c>
      <c r="B194" s="59" t="s">
        <v>347</v>
      </c>
      <c r="C194" s="51">
        <v>23900400</v>
      </c>
      <c r="D194" s="29">
        <f t="shared" si="6"/>
        <v>0</v>
      </c>
      <c r="E194" s="51">
        <v>23900400</v>
      </c>
      <c r="F194" s="51">
        <v>0</v>
      </c>
      <c r="G194" s="29">
        <f t="shared" si="7"/>
        <v>23900400</v>
      </c>
      <c r="H194" s="51">
        <v>23900400</v>
      </c>
      <c r="I194" s="60" t="s">
        <v>348</v>
      </c>
    </row>
    <row r="195" spans="1:8" ht="85.5" customHeight="1">
      <c r="A195" s="19" t="s">
        <v>349</v>
      </c>
      <c r="B195" s="59" t="s">
        <v>350</v>
      </c>
      <c r="C195" s="53">
        <f>C196+C197+C198</f>
        <v>0</v>
      </c>
      <c r="D195" s="25">
        <f t="shared" si="6"/>
        <v>10665555.56</v>
      </c>
      <c r="E195" s="53">
        <f>E196+E197+E198</f>
        <v>10665555.56</v>
      </c>
      <c r="F195" s="53"/>
      <c r="G195" s="39">
        <f>H196-F195</f>
        <v>6000000</v>
      </c>
      <c r="H195" s="53">
        <f>H196+H197+H198</f>
        <v>6000000</v>
      </c>
    </row>
    <row r="196" spans="1:9" ht="90" customHeight="1">
      <c r="A196" s="19" t="s">
        <v>349</v>
      </c>
      <c r="B196" s="59" t="s">
        <v>350</v>
      </c>
      <c r="C196" s="51">
        <f>23200-23200</f>
        <v>0</v>
      </c>
      <c r="D196" s="18">
        <f t="shared" si="6"/>
        <v>0</v>
      </c>
      <c r="E196" s="51">
        <f>23200-23200</f>
        <v>0</v>
      </c>
      <c r="F196" s="51">
        <f>23200-23200</f>
        <v>0</v>
      </c>
      <c r="G196" s="18" t="e">
        <f>#REF!-F196</f>
        <v>#REF!</v>
      </c>
      <c r="H196" s="51">
        <v>6000000</v>
      </c>
      <c r="I196" s="60" t="s">
        <v>365</v>
      </c>
    </row>
    <row r="197" spans="1:10" ht="87" customHeight="1">
      <c r="A197" s="19" t="s">
        <v>349</v>
      </c>
      <c r="B197" s="59" t="s">
        <v>350</v>
      </c>
      <c r="C197" s="51">
        <v>0</v>
      </c>
      <c r="D197" s="18">
        <f t="shared" si="6"/>
        <v>10665555.56</v>
      </c>
      <c r="E197" s="51">
        <v>10665555.56</v>
      </c>
      <c r="F197" s="51">
        <v>0</v>
      </c>
      <c r="G197" s="18">
        <f t="shared" si="7"/>
        <v>0</v>
      </c>
      <c r="H197" s="51">
        <v>0</v>
      </c>
      <c r="I197" s="60" t="s">
        <v>364</v>
      </c>
      <c r="J197" s="57"/>
    </row>
    <row r="198" spans="1:10" ht="88.5" customHeight="1" hidden="1">
      <c r="A198" s="19" t="s">
        <v>349</v>
      </c>
      <c r="B198" s="59" t="s">
        <v>350</v>
      </c>
      <c r="C198" s="51"/>
      <c r="D198" s="18">
        <f t="shared" si="6"/>
        <v>0</v>
      </c>
      <c r="E198" s="51"/>
      <c r="F198" s="51"/>
      <c r="G198" s="18">
        <f t="shared" si="7"/>
        <v>0</v>
      </c>
      <c r="H198" s="51"/>
      <c r="I198" s="60" t="s">
        <v>351</v>
      </c>
      <c r="J198" s="57"/>
    </row>
    <row r="199" spans="1:8" ht="36" customHeight="1">
      <c r="A199" s="62" t="s">
        <v>132</v>
      </c>
      <c r="B199" s="63" t="s">
        <v>187</v>
      </c>
      <c r="C199" s="51"/>
      <c r="D199" s="18">
        <f t="shared" si="6"/>
        <v>0</v>
      </c>
      <c r="E199" s="51"/>
      <c r="F199" s="51"/>
      <c r="G199" s="18">
        <f t="shared" si="7"/>
        <v>0</v>
      </c>
      <c r="H199" s="51"/>
    </row>
    <row r="200" spans="1:8" ht="36" customHeight="1">
      <c r="A200" s="61" t="s">
        <v>355</v>
      </c>
      <c r="B200" s="58" t="s">
        <v>167</v>
      </c>
      <c r="C200" s="51">
        <v>0</v>
      </c>
      <c r="D200" s="18">
        <f t="shared" si="6"/>
        <v>0</v>
      </c>
      <c r="E200" s="51">
        <v>0</v>
      </c>
      <c r="F200" s="51">
        <v>0</v>
      </c>
      <c r="G200" s="18">
        <f t="shared" si="7"/>
        <v>0</v>
      </c>
      <c r="H200" s="51">
        <v>0</v>
      </c>
    </row>
    <row r="201" spans="1:8" ht="36" customHeight="1">
      <c r="A201" s="61" t="s">
        <v>356</v>
      </c>
      <c r="B201" s="58" t="s">
        <v>9</v>
      </c>
      <c r="C201" s="51">
        <f>C202</f>
        <v>0</v>
      </c>
      <c r="D201" s="18">
        <f t="shared" si="6"/>
        <v>0</v>
      </c>
      <c r="E201" s="51">
        <f>E202</f>
        <v>0</v>
      </c>
      <c r="F201" s="51">
        <f>F202</f>
        <v>0</v>
      </c>
      <c r="G201" s="18">
        <f t="shared" si="7"/>
        <v>0</v>
      </c>
      <c r="H201" s="51">
        <f>H202</f>
        <v>0</v>
      </c>
    </row>
    <row r="202" spans="1:9" ht="70.5" customHeight="1">
      <c r="A202" s="61" t="s">
        <v>357</v>
      </c>
      <c r="B202" s="58" t="s">
        <v>168</v>
      </c>
      <c r="C202" s="51">
        <v>0</v>
      </c>
      <c r="D202" s="18"/>
      <c r="E202" s="51">
        <v>0</v>
      </c>
      <c r="F202" s="51">
        <v>0</v>
      </c>
      <c r="G202" s="18">
        <f t="shared" si="7"/>
        <v>0</v>
      </c>
      <c r="H202" s="51">
        <v>0</v>
      </c>
      <c r="I202" s="2">
        <v>808</v>
      </c>
    </row>
    <row r="203" spans="1:8" ht="66" customHeight="1">
      <c r="A203" s="61" t="s">
        <v>358</v>
      </c>
      <c r="B203" s="58" t="s">
        <v>168</v>
      </c>
      <c r="C203" s="51"/>
      <c r="D203" s="18">
        <f t="shared" si="6"/>
        <v>0</v>
      </c>
      <c r="E203" s="51"/>
      <c r="F203" s="51"/>
      <c r="G203" s="18">
        <f t="shared" si="7"/>
        <v>0</v>
      </c>
      <c r="H203" s="51"/>
    </row>
    <row r="204" spans="1:8" ht="65.25" customHeight="1">
      <c r="A204" s="61" t="s">
        <v>356</v>
      </c>
      <c r="B204" s="58" t="s">
        <v>169</v>
      </c>
      <c r="C204" s="51"/>
      <c r="D204" s="18">
        <f t="shared" si="6"/>
        <v>0</v>
      </c>
      <c r="E204" s="51"/>
      <c r="F204" s="51"/>
      <c r="G204" s="18">
        <f t="shared" si="7"/>
        <v>0</v>
      </c>
      <c r="H204" s="51"/>
    </row>
    <row r="205" spans="1:8" ht="90.75" customHeight="1">
      <c r="A205" s="61" t="s">
        <v>359</v>
      </c>
      <c r="B205" s="58" t="s">
        <v>170</v>
      </c>
      <c r="C205" s="51">
        <f>12000000-12000000</f>
        <v>0</v>
      </c>
      <c r="D205" s="18">
        <f t="shared" si="6"/>
        <v>0</v>
      </c>
      <c r="E205" s="51">
        <f>12000000-12000000</f>
        <v>0</v>
      </c>
      <c r="F205" s="51">
        <f>12000000-12000000</f>
        <v>0</v>
      </c>
      <c r="G205" s="18">
        <f t="shared" si="7"/>
        <v>0</v>
      </c>
      <c r="H205" s="51">
        <f>12000000-12000000</f>
        <v>0</v>
      </c>
    </row>
    <row r="206" spans="1:8" ht="75" customHeight="1">
      <c r="A206" s="61" t="s">
        <v>360</v>
      </c>
      <c r="B206" s="58" t="s">
        <v>361</v>
      </c>
      <c r="C206" s="51"/>
      <c r="D206" s="18"/>
      <c r="E206" s="51"/>
      <c r="F206" s="51"/>
      <c r="G206" s="18">
        <f t="shared" si="7"/>
        <v>0</v>
      </c>
      <c r="H206" s="51"/>
    </row>
    <row r="207" spans="1:8" ht="66.75" customHeight="1">
      <c r="A207" s="62" t="s">
        <v>133</v>
      </c>
      <c r="B207" s="63" t="s">
        <v>10</v>
      </c>
      <c r="C207" s="51"/>
      <c r="D207" s="18">
        <f t="shared" si="6"/>
        <v>0</v>
      </c>
      <c r="E207" s="51"/>
      <c r="F207" s="51"/>
      <c r="G207" s="18">
        <f t="shared" si="7"/>
        <v>0</v>
      </c>
      <c r="H207" s="51"/>
    </row>
    <row r="208" spans="1:8" ht="75" customHeight="1">
      <c r="A208" s="61" t="s">
        <v>362</v>
      </c>
      <c r="B208" s="58" t="s">
        <v>363</v>
      </c>
      <c r="C208" s="52"/>
      <c r="D208" s="18"/>
      <c r="E208" s="52"/>
      <c r="F208" s="52" t="e">
        <f>#REF!</f>
        <v>#REF!</v>
      </c>
      <c r="G208" s="18" t="e">
        <f t="shared" si="7"/>
        <v>#REF!</v>
      </c>
      <c r="H208" s="52"/>
    </row>
    <row r="209" spans="1:8" ht="36" customHeight="1">
      <c r="A209" s="14"/>
      <c r="B209" s="15" t="s">
        <v>178</v>
      </c>
      <c r="C209" s="52">
        <f>C14+C122</f>
        <v>702299651.4200001</v>
      </c>
      <c r="D209" s="25">
        <f t="shared" si="6"/>
        <v>10665555.559999943</v>
      </c>
      <c r="E209" s="52">
        <f>E14+E122</f>
        <v>712965206.98</v>
      </c>
      <c r="F209" s="52" t="e">
        <f>F14+F122</f>
        <v>#REF!</v>
      </c>
      <c r="G209" s="25" t="e">
        <f t="shared" si="7"/>
        <v>#REF!</v>
      </c>
      <c r="H209" s="52">
        <f>H14+H122</f>
        <v>597900780.35</v>
      </c>
    </row>
    <row r="210" spans="5:6" ht="36" customHeight="1">
      <c r="E210" s="54"/>
      <c r="F210" s="54"/>
    </row>
    <row r="211" spans="5:6" ht="36" customHeight="1">
      <c r="E211" s="54"/>
      <c r="F211" s="54"/>
    </row>
    <row r="212" spans="5:6" ht="36" customHeight="1">
      <c r="E212" s="54"/>
      <c r="F212" s="54"/>
    </row>
    <row r="213" spans="5:6" ht="36" customHeight="1">
      <c r="E213" s="54"/>
      <c r="F213" s="54"/>
    </row>
    <row r="214" spans="5:6" ht="36" customHeight="1">
      <c r="E214" s="54"/>
      <c r="F214" s="54"/>
    </row>
    <row r="215" spans="5:6" ht="36" customHeight="1">
      <c r="E215" s="54"/>
      <c r="F215" s="54"/>
    </row>
    <row r="216" spans="5:6" ht="36" customHeight="1">
      <c r="E216" s="54"/>
      <c r="F216" s="54"/>
    </row>
    <row r="217" spans="5:6" ht="36" customHeight="1">
      <c r="E217" s="54"/>
      <c r="F217" s="54"/>
    </row>
    <row r="218" spans="5:6" ht="36" customHeight="1">
      <c r="E218" s="54"/>
      <c r="F218" s="54"/>
    </row>
    <row r="219" spans="5:6" ht="36" customHeight="1">
      <c r="E219" s="54"/>
      <c r="F219" s="54"/>
    </row>
    <row r="220" spans="5:6" ht="36" customHeight="1">
      <c r="E220" s="54"/>
      <c r="F220" s="54"/>
    </row>
    <row r="221" spans="5:6" ht="36" customHeight="1">
      <c r="E221" s="54"/>
      <c r="F221" s="54"/>
    </row>
  </sheetData>
  <sheetProtection/>
  <mergeCells count="4">
    <mergeCell ref="E2:H4"/>
    <mergeCell ref="E6:H6"/>
    <mergeCell ref="E1:H1"/>
    <mergeCell ref="A11:H1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2020-10-20T05:49:05Z</cp:lastPrinted>
  <dcterms:created xsi:type="dcterms:W3CDTF">1996-10-08T23:32:33Z</dcterms:created>
  <dcterms:modified xsi:type="dcterms:W3CDTF">2020-12-27T08:37:38Z</dcterms:modified>
  <cp:category/>
  <cp:version/>
  <cp:contentType/>
  <cp:contentStatus/>
</cp:coreProperties>
</file>