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37"/>
  </bookViews>
  <sheets>
    <sheet name="2019г" sheetId="2" r:id="rId1"/>
  </sheets>
  <calcPr calcId="124519"/>
</workbook>
</file>

<file path=xl/calcChain.xml><?xml version="1.0" encoding="utf-8"?>
<calcChain xmlns="http://schemas.openxmlformats.org/spreadsheetml/2006/main">
  <c r="F24" i="2"/>
  <c r="F20"/>
  <c r="F16"/>
  <c r="F26"/>
  <c r="F19"/>
  <c r="D26"/>
  <c r="D22"/>
  <c r="D21"/>
  <c r="D20"/>
  <c r="D19"/>
  <c r="D16"/>
  <c r="F28" l="1"/>
  <c r="D28"/>
  <c r="E20" l="1"/>
  <c r="E14"/>
  <c r="E15"/>
  <c r="E16"/>
  <c r="E17"/>
  <c r="E18"/>
  <c r="E19"/>
  <c r="E21"/>
  <c r="E22"/>
  <c r="E23"/>
  <c r="E24"/>
  <c r="E25"/>
  <c r="E26"/>
  <c r="E27"/>
  <c r="E28" l="1"/>
</calcChain>
</file>

<file path=xl/sharedStrings.xml><?xml version="1.0" encoding="utf-8"?>
<sst xmlns="http://schemas.openxmlformats.org/spreadsheetml/2006/main" count="47" uniqueCount="47">
  <si>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</si>
  <si>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</si>
  <si>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</si>
  <si>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</si>
  <si>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</si>
  <si>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</si>
  <si>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</si>
  <si>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</si>
  <si>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</si>
  <si>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</si>
  <si>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</si>
  <si>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Изменения на 2019 год (+;-)</t>
  </si>
  <si>
    <t>Итого с учетом изменений на  2019 год</t>
  </si>
  <si>
    <t xml:space="preserve">к 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</si>
  <si>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</si>
  <si>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</si>
  <si>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</si>
  <si>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</si>
  <si>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</si>
  <si>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</si>
  <si>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</si>
  <si>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</si>
  <si>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</si>
  <si>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</si>
  <si>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</si>
  <si>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</si>
  <si>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</si>
  <si>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</si>
  <si>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</si>
  <si>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</si>
  <si>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</si>
  <si>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</si>
  <si>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</si>
  <si>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</si>
  <si>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</si>
  <si>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</si>
  <si>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</si>
  <si>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</si>
  <si>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</si>
  <si>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</si>
  <si>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</si>
  <si>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</si>
  <si>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</si>
  <si>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</si>
  <si>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</si>
  <si>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к решению "О внесении изменений и дополнений</t>
  </si>
  <si>
    <t>Приложение 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</si>
</sst>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" fontId="4" fillId="0" borderId="0" xfId="0" applyNumberFormat="1" applyFont="1"/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right" vertical="distributed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zoomScale="95" zoomScaleSheetLayoutView="95" workbookViewId="0">
      <selection activeCell="C15" sqref="C15"/>
    </sheetView>
  </sheetViews>
  <sheetFormatPr defaultColWidth="8.88671875" defaultRowHeight="13.8"/>
  <cols>
    <col min="1" max="1" width="5.5546875" style="1" customWidth="1"/>
    <col min="2" max="2" width="9.109375" style="1"/>
    <col min="3" max="3" width="54.33203125" style="1" customWidth="1"/>
    <col min="4" max="4" width="22" style="1" hidden="1" customWidth="1"/>
    <col min="5" max="5" width="22.109375" style="1" customWidth="1"/>
    <col min="6" max="6" width="23.44140625" style="1" customWidth="1"/>
    <col min="7" max="7" width="16" style="1" customWidth="1"/>
    <col min="8" max="16384" width="8.88671875" style="1"/>
  </cols>
  <sheetData>
    <row r="1" spans="2:6" ht="14.25" customHeight="1">
      <c r="D1" s="15" t="s">
        <v>46</v>
      </c>
      <c r="E1" s="15"/>
      <c r="F1" s="15"/>
    </row>
    <row r="2" spans="2:6" ht="14.25" customHeight="1">
      <c r="D2" s="15" t="s">
        <v>45</v>
      </c>
      <c r="E2" s="15"/>
      <c r="F2" s="15"/>
    </row>
    <row r="3" spans="2:6" ht="14.25" customHeight="1">
      <c r="D3" s="15" t="s">
        <v>38</v>
      </c>
      <c r="E3" s="15"/>
      <c r="F3" s="15"/>
    </row>
    <row r="4" spans="2:6" ht="14.25" customHeight="1">
      <c r="D4" s="15" t="s">
        <v>39</v>
      </c>
      <c r="E4" s="15"/>
      <c r="F4" s="15"/>
    </row>
    <row r="5" spans="2:6" ht="14.25" customHeight="1">
      <c r="D5" s="15" t="s">
        <v>40</v>
      </c>
      <c r="E5" s="15"/>
      <c r="F5" s="15"/>
    </row>
    <row r="6" spans="2:6" ht="14.25" customHeight="1">
      <c r="C6" s="9" t="s">
        <v>36</v>
      </c>
      <c r="D6" s="9"/>
      <c r="E6" s="9"/>
      <c r="F6" s="9"/>
    </row>
    <row r="7" spans="2:6" ht="14.25" customHeight="1">
      <c r="B7" s="10" t="s">
        <v>13</v>
      </c>
      <c r="C7" s="10"/>
      <c r="D7" s="10"/>
      <c r="E7" s="10"/>
      <c r="F7" s="10"/>
    </row>
    <row r="8" spans="2:6" ht="16.5" customHeight="1">
      <c r="B8" s="10" t="s">
        <v>14</v>
      </c>
      <c r="C8" s="10"/>
      <c r="D8" s="10"/>
      <c r="E8" s="10"/>
      <c r="F8" s="10"/>
    </row>
    <row r="9" spans="2:6" ht="12.75" customHeight="1">
      <c r="B9" s="10" t="s">
        <v>15</v>
      </c>
      <c r="C9" s="10"/>
      <c r="D9" s="10"/>
      <c r="E9" s="10"/>
      <c r="F9" s="10"/>
    </row>
    <row r="10" spans="2:6" ht="29.25" customHeight="1">
      <c r="B10" s="11" t="s">
        <v>16</v>
      </c>
      <c r="C10" s="11"/>
      <c r="D10" s="11"/>
      <c r="E10" s="11"/>
      <c r="F10" s="11"/>
    </row>
    <row r="11" spans="2:6" ht="18.75" customHeight="1">
      <c r="B11" s="12" t="s">
        <v>8</v>
      </c>
      <c r="C11" s="12"/>
      <c r="D11" s="12"/>
      <c r="E11" s="12"/>
      <c r="F11" s="12"/>
    </row>
    <row r="12" spans="2:6" ht="63.75" customHeight="1">
      <c r="B12" s="5" t="s">
        <v>0</v>
      </c>
      <c r="C12" s="5" t="s">
        <v>1</v>
      </c>
      <c r="D12" s="5" t="s">
        <v>10</v>
      </c>
      <c r="E12" s="5" t="s">
        <v>11</v>
      </c>
      <c r="F12" s="5" t="s">
        <v>12</v>
      </c>
    </row>
    <row r="13" spans="2:6" ht="21" customHeight="1">
      <c r="B13" s="6" t="s">
        <v>41</v>
      </c>
      <c r="C13" s="6" t="s">
        <v>42</v>
      </c>
      <c r="D13" s="6"/>
      <c r="E13" s="6" t="s">
        <v>43</v>
      </c>
      <c r="F13" s="6" t="s">
        <v>44</v>
      </c>
    </row>
    <row r="14" spans="2:6" ht="48.75" customHeight="1">
      <c r="B14" s="6" t="s">
        <v>2</v>
      </c>
      <c r="C14" s="7" t="s">
        <v>17</v>
      </c>
      <c r="D14" s="3">
        <v>3369254</v>
      </c>
      <c r="E14" s="3">
        <f t="shared" ref="E14:E26" si="0">F14-D14</f>
        <v>-33921.370000000112</v>
      </c>
      <c r="F14" s="3">
        <v>3335332.63</v>
      </c>
    </row>
    <row r="15" spans="2:6" ht="49.5" customHeight="1">
      <c r="B15" s="6" t="s">
        <v>3</v>
      </c>
      <c r="C15" s="7" t="s">
        <v>18</v>
      </c>
      <c r="D15" s="3">
        <v>287030.64</v>
      </c>
      <c r="E15" s="3">
        <f t="shared" si="0"/>
        <v>0</v>
      </c>
      <c r="F15" s="3">
        <v>287030.64</v>
      </c>
    </row>
    <row r="16" spans="2:6" ht="30" customHeight="1">
      <c r="B16" s="6" t="s">
        <v>4</v>
      </c>
      <c r="C16" s="7" t="s">
        <v>19</v>
      </c>
      <c r="D16" s="3">
        <f>35298378.49+40265+26672</f>
        <v>35365315.490000002</v>
      </c>
      <c r="E16" s="3">
        <f t="shared" si="0"/>
        <v>2431178.0300000012</v>
      </c>
      <c r="F16" s="3">
        <f>35796493.52+2000000</f>
        <v>37796493.520000003</v>
      </c>
    </row>
    <row r="17" spans="2:6" ht="48" customHeight="1">
      <c r="B17" s="6" t="s">
        <v>5</v>
      </c>
      <c r="C17" s="7" t="s">
        <v>20</v>
      </c>
      <c r="D17" s="3">
        <v>0</v>
      </c>
      <c r="E17" s="3">
        <f t="shared" si="0"/>
        <v>148058</v>
      </c>
      <c r="F17" s="3">
        <v>148058</v>
      </c>
    </row>
    <row r="18" spans="2:6" ht="63.75" customHeight="1">
      <c r="B18" s="6" t="s">
        <v>27</v>
      </c>
      <c r="C18" s="7" t="s">
        <v>21</v>
      </c>
      <c r="D18" s="3">
        <v>711426.91</v>
      </c>
      <c r="E18" s="3">
        <f t="shared" si="0"/>
        <v>10901.289999999921</v>
      </c>
      <c r="F18" s="3">
        <v>722328.2</v>
      </c>
    </row>
    <row r="19" spans="2:6" ht="48" customHeight="1">
      <c r="B19" s="6" t="s">
        <v>28</v>
      </c>
      <c r="C19" s="7" t="s">
        <v>37</v>
      </c>
      <c r="D19" s="3">
        <f>41988431.21+20000+162400+126282-220040-66450+108250+32690+20000</f>
        <v>42171563.210000001</v>
      </c>
      <c r="E19" s="3">
        <f t="shared" si="0"/>
        <v>1183972.5</v>
      </c>
      <c r="F19" s="3">
        <f>43377712.71-22177</f>
        <v>43355535.710000001</v>
      </c>
    </row>
    <row r="20" spans="2:6" ht="33" customHeight="1">
      <c r="B20" s="6" t="s">
        <v>29</v>
      </c>
      <c r="C20" s="7" t="s">
        <v>22</v>
      </c>
      <c r="D20" s="3">
        <f>716015367.27+17100-55100-16660</f>
        <v>715960707.26999998</v>
      </c>
      <c r="E20" s="3">
        <f t="shared" si="0"/>
        <v>20996737.720000029</v>
      </c>
      <c r="F20" s="3">
        <f>737168614.99-211170</f>
        <v>736957444.99000001</v>
      </c>
    </row>
    <row r="21" spans="2:6" ht="31.5" customHeight="1">
      <c r="B21" s="6" t="s">
        <v>30</v>
      </c>
      <c r="C21" s="7" t="s">
        <v>23</v>
      </c>
      <c r="D21" s="3">
        <f>63687614.05-20320-67300</f>
        <v>63599994.049999997</v>
      </c>
      <c r="E21" s="3">
        <f t="shared" si="0"/>
        <v>12725442.909999996</v>
      </c>
      <c r="F21" s="3">
        <v>76325436.959999993</v>
      </c>
    </row>
    <row r="22" spans="2:6" ht="46.5" customHeight="1">
      <c r="B22" s="6" t="s">
        <v>31</v>
      </c>
      <c r="C22" s="7" t="s">
        <v>24</v>
      </c>
      <c r="D22" s="3">
        <f>25558811.04+5300+100000-50000-50000-155000</f>
        <v>25409111.039999999</v>
      </c>
      <c r="E22" s="3">
        <f t="shared" si="0"/>
        <v>621453.46000000089</v>
      </c>
      <c r="F22" s="3">
        <v>26030564.5</v>
      </c>
    </row>
    <row r="23" spans="2:6" ht="34.5" customHeight="1">
      <c r="B23" s="6" t="s">
        <v>32</v>
      </c>
      <c r="C23" s="7" t="s">
        <v>35</v>
      </c>
      <c r="D23" s="3">
        <v>1022000</v>
      </c>
      <c r="E23" s="3">
        <f t="shared" si="0"/>
        <v>-157502</v>
      </c>
      <c r="F23" s="3">
        <v>864498</v>
      </c>
    </row>
    <row r="24" spans="2:6" ht="49.5" customHeight="1">
      <c r="B24" s="6" t="s">
        <v>33</v>
      </c>
      <c r="C24" s="7" t="s">
        <v>25</v>
      </c>
      <c r="D24" s="3">
        <v>11427893</v>
      </c>
      <c r="E24" s="3">
        <f t="shared" si="0"/>
        <v>401088.01999999955</v>
      </c>
      <c r="F24" s="3">
        <f>11617811.02+211170</f>
        <v>11828981.02</v>
      </c>
    </row>
    <row r="25" spans="2:6" ht="49.5" customHeight="1">
      <c r="B25" s="6" t="s">
        <v>34</v>
      </c>
      <c r="C25" s="7" t="s">
        <v>26</v>
      </c>
      <c r="D25" s="3">
        <v>2000000</v>
      </c>
      <c r="E25" s="3">
        <f t="shared" si="0"/>
        <v>0</v>
      </c>
      <c r="F25" s="3">
        <v>2000000</v>
      </c>
    </row>
    <row r="26" spans="2:6" ht="18" customHeight="1">
      <c r="B26" s="6"/>
      <c r="C26" s="7" t="s">
        <v>6</v>
      </c>
      <c r="D26" s="3">
        <f>26297247.26-182400-22400-126282-555500-167760+1196130+68063-38100-11510-27440-90890</f>
        <v>26339158.260000002</v>
      </c>
      <c r="E26" s="3">
        <f t="shared" si="0"/>
        <v>-3215101.1300000027</v>
      </c>
      <c r="F26" s="3">
        <f>25101880.13+22177-2000000</f>
        <v>23124057.129999999</v>
      </c>
    </row>
    <row r="27" spans="2:6" ht="19.5" hidden="1" customHeight="1">
      <c r="B27" s="6"/>
      <c r="C27" s="7" t="s">
        <v>9</v>
      </c>
      <c r="D27" s="3">
        <v>0</v>
      </c>
      <c r="E27" s="3">
        <f t="shared" ref="E27" si="1">F27-D27</f>
        <v>0</v>
      </c>
      <c r="F27" s="3">
        <v>0</v>
      </c>
    </row>
    <row r="28" spans="2:6" ht="19.5" customHeight="1">
      <c r="B28" s="13" t="s">
        <v>7</v>
      </c>
      <c r="C28" s="14"/>
      <c r="D28" s="4">
        <f>D14+D15+D16+D17+D18+D19+D20+D21+D22+D23+D24+D25+D26+D27</f>
        <v>927663453.86999989</v>
      </c>
      <c r="E28" s="4">
        <f>E14+E15+E16+E17+E18+E19+E20+E21+E22+E23+E24+E25+E26+E27</f>
        <v>35112307.43000003</v>
      </c>
      <c r="F28" s="4">
        <f>F14+F15+F16+F17+F18+F19+F20+F21+F22+F23+F24+F25+F26+F27</f>
        <v>962775761.30000007</v>
      </c>
    </row>
    <row r="29" spans="2:6">
      <c r="D29" s="2"/>
      <c r="E29" s="2"/>
      <c r="F29" s="2"/>
    </row>
    <row r="30" spans="2:6" hidden="1">
      <c r="D30" s="2">
        <v>494568600</v>
      </c>
      <c r="E30" s="2"/>
      <c r="F30" s="2"/>
    </row>
    <row r="31" spans="2:6" hidden="1">
      <c r="D31" s="8">
        <v>903972889.37</v>
      </c>
      <c r="E31" s="2"/>
      <c r="F31" s="2"/>
    </row>
    <row r="32" spans="2:6">
      <c r="D32" s="2"/>
      <c r="E32" s="2"/>
      <c r="F32" s="2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0:F10"/>
    <mergeCell ref="B11:F11"/>
    <mergeCell ref="B28:C28"/>
    <mergeCell ref="B8:F8"/>
    <mergeCell ref="B9:F9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2019-06-25T04:44:53Z</dcterms:modified>
</cp:coreProperties>
</file>