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2019+" sheetId="4" r:id="rId1"/>
  </sheets>
  <definedNames>
    <definedName name="_xlnm.Print_Area" localSheetId="0">'2019+'!$A$1:$G$25</definedName>
  </definedNames>
  <calcPr calcId="124519"/>
</workbook>
</file>

<file path=xl/calcChain.xml><?xml version="1.0" encoding="utf-8"?>
<calcChain xmlns="http://schemas.openxmlformats.org/spreadsheetml/2006/main">
  <c r="E15" i="4"/>
  <c r="E16"/>
  <c r="E20"/>
  <c r="E12"/>
  <c r="E23"/>
  <c r="F23"/>
  <c r="F18"/>
  <c r="E18"/>
  <c r="D14" l="1"/>
  <c r="G25" l="1"/>
  <c r="F24"/>
  <c r="E24"/>
  <c r="D23"/>
  <c r="D22"/>
  <c r="E21"/>
  <c r="D21" s="1"/>
  <c r="D20"/>
  <c r="D19"/>
  <c r="D18"/>
  <c r="F17"/>
  <c r="E17"/>
  <c r="D16"/>
  <c r="D15"/>
  <c r="D13"/>
  <c r="D12"/>
  <c r="E11"/>
  <c r="F25" l="1"/>
  <c r="D17"/>
  <c r="D24"/>
  <c r="E25"/>
  <c r="D11"/>
  <c r="D25" s="1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+130 остатки 2018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<sst xmlns="http://schemas.openxmlformats.org/spreadsheetml/2006/main" count="51" uniqueCount="35">
  <si>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</si>
  <si>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</si>
  <si>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</si>
  <si>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</si>
  <si>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</si>
  <si>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</si>
  <si>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</si>
  <si>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</si>
  <si>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</si>
  <si>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2019 год 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</si>
  <si>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</si>
  <si>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</si>
  <si>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</si>
  <si>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</si>
  <si>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</si>
  <si>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</si>
  <si>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</si>
  <si>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</si>
  <si>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</si>
  <si>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</si>
  <si>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</si>
  <si>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</si>
  <si>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</si>
  <si>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</si>
  <si>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</si>
  <si>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</t>
  </si>
  <si>
    <t>2018 остатки</t>
  </si>
  <si>
    <t>2019  РБ</t>
  </si>
  <si>
    <t>2019 ФБ+РБ</t>
  </si>
  <si>
    <t xml:space="preserve"> </t>
  </si>
  <si>
    <t>05</t>
  </si>
  <si>
    <t>Приобретение муниципального имущества</t>
  </si>
  <si>
    <t xml:space="preserve"> сад)</t>
  </si>
  <si>
    <t xml:space="preserve">                                                        Приложение 20                                                                                                к  решению «О бюджете муниципального образования " Усть-Коксинский район"  РА  на 2019 год     и плановый период 2020 и 2021 годов»</t>
  </si>
  <si>
    <t xml:space="preserve">                                                                     Приложение  6                                                                                            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</si>
</sst>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41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43" fontId="4" fillId="0" borderId="4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3" fontId="2" fillId="0" borderId="5" xfId="1" applyFont="1" applyBorder="1" applyAlignment="1">
      <alignment vertical="center" wrapText="1"/>
    </xf>
    <xf numFmtId="43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7" xfId="0" applyFont="1" applyBorder="1" applyAlignment="1"/>
    <xf numFmtId="0" fontId="6" fillId="0" borderId="0" xfId="0" applyFont="1" applyAlignment="1"/>
    <xf numFmtId="43" fontId="2" fillId="0" borderId="5" xfId="1" applyFont="1" applyFill="1" applyBorder="1" applyAlignment="1">
      <alignment vertical="center" wrapText="1"/>
    </xf>
    <xf numFmtId="43" fontId="9" fillId="0" borderId="4" xfId="0" applyNumberFormat="1" applyFont="1" applyFill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43" fontId="9" fillId="0" borderId="5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showWhiteSpace="0" topLeftCell="A12" zoomScaleSheetLayoutView="98" workbookViewId="0">
      <selection activeCell="O19" sqref="O19"/>
    </sheetView>
  </sheetViews>
  <sheetFormatPr defaultRowHeight="14.4"/>
  <cols>
    <col min="1" max="1" width="50.6640625" customWidth="1"/>
    <col min="2" max="2" width="6.44140625" customWidth="1"/>
    <col min="3" max="3" width="6.5546875" customWidth="1"/>
    <col min="4" max="4" width="18.44140625" customWidth="1"/>
    <col min="5" max="5" width="15.5546875" customWidth="1"/>
    <col min="6" max="6" width="21.21875" customWidth="1"/>
    <col min="7" max="7" width="19.33203125" customWidth="1"/>
  </cols>
  <sheetData>
    <row r="1" spans="1:7" ht="53.25" customHeight="1">
      <c r="D1" s="28" t="s">
        <v>34</v>
      </c>
      <c r="E1" s="28"/>
      <c r="F1" s="28"/>
      <c r="G1" s="28"/>
    </row>
    <row r="2" spans="1:7" ht="42" customHeight="1">
      <c r="D2" s="28" t="s">
        <v>33</v>
      </c>
      <c r="E2" s="28"/>
      <c r="F2" s="28"/>
      <c r="G2" s="28"/>
    </row>
    <row r="3" spans="1:7" ht="14.4" hidden="1" customHeight="1"/>
    <row r="4" spans="1:7" ht="14.4" hidden="1" customHeight="1"/>
    <row r="5" spans="1:7" ht="14.4" hidden="1" customHeight="1"/>
    <row r="6" spans="1:7" ht="15.6" customHeight="1">
      <c r="A6" s="29" t="s">
        <v>9</v>
      </c>
      <c r="B6" s="29"/>
      <c r="C6" s="29"/>
      <c r="D6" s="29"/>
      <c r="E6" s="29"/>
      <c r="F6" s="29"/>
      <c r="G6" s="29"/>
    </row>
    <row r="7" spans="1:7" ht="31.5" customHeight="1">
      <c r="A7" s="29"/>
      <c r="B7" s="29"/>
      <c r="C7" s="29"/>
      <c r="D7" s="29"/>
      <c r="E7" s="29"/>
      <c r="F7" s="29"/>
      <c r="G7" s="29"/>
    </row>
    <row r="8" spans="1:7" ht="17.399999999999999" customHeight="1">
      <c r="A8" s="4"/>
      <c r="B8" s="4"/>
      <c r="C8" s="4"/>
      <c r="D8" s="4"/>
      <c r="E8" s="4"/>
      <c r="F8" s="1" t="s">
        <v>8</v>
      </c>
      <c r="G8" s="3"/>
    </row>
    <row r="9" spans="1:7" ht="14.4" customHeight="1">
      <c r="A9" s="30" t="s">
        <v>0</v>
      </c>
      <c r="B9" s="32" t="s">
        <v>1</v>
      </c>
      <c r="C9" s="33"/>
      <c r="D9" s="30" t="s">
        <v>2</v>
      </c>
      <c r="E9" s="34" t="s">
        <v>3</v>
      </c>
      <c r="F9" s="34"/>
      <c r="G9" s="34"/>
    </row>
    <row r="10" spans="1:7" s="3" customFormat="1" ht="46.95" customHeight="1">
      <c r="A10" s="31"/>
      <c r="B10" s="22" t="s">
        <v>4</v>
      </c>
      <c r="C10" s="22" t="s">
        <v>5</v>
      </c>
      <c r="D10" s="31"/>
      <c r="E10" s="21" t="s">
        <v>6</v>
      </c>
      <c r="F10" s="21" t="s">
        <v>13</v>
      </c>
      <c r="G10" s="21" t="s">
        <v>10</v>
      </c>
    </row>
    <row r="11" spans="1:7" s="3" customFormat="1" ht="41.4">
      <c r="A11" s="15" t="s">
        <v>24</v>
      </c>
      <c r="B11" s="14" t="s">
        <v>22</v>
      </c>
      <c r="C11" s="14" t="s">
        <v>23</v>
      </c>
      <c r="D11" s="16">
        <f t="shared" ref="D11:D16" si="0">E11+F11+G11</f>
        <v>265072</v>
      </c>
      <c r="E11" s="16">
        <f>238400+26672</f>
        <v>265072</v>
      </c>
      <c r="F11" s="23"/>
      <c r="G11" s="23"/>
    </row>
    <row r="12" spans="1:7" s="3" customFormat="1" ht="15.6">
      <c r="A12" s="15" t="s">
        <v>31</v>
      </c>
      <c r="B12" s="14" t="s">
        <v>30</v>
      </c>
      <c r="C12" s="14" t="s">
        <v>15</v>
      </c>
      <c r="D12" s="16">
        <f t="shared" si="0"/>
        <v>2250000</v>
      </c>
      <c r="E12" s="16">
        <f>450000+1800000</f>
        <v>2250000</v>
      </c>
      <c r="F12" s="23"/>
      <c r="G12" s="23"/>
    </row>
    <row r="13" spans="1:7" s="3" customFormat="1" ht="29.4" customHeight="1">
      <c r="A13" s="24" t="s">
        <v>19</v>
      </c>
      <c r="B13" s="26" t="s">
        <v>11</v>
      </c>
      <c r="C13" s="26" t="s">
        <v>15</v>
      </c>
      <c r="D13" s="13">
        <f t="shared" si="0"/>
        <v>88406318.180000007</v>
      </c>
      <c r="E13" s="13">
        <v>884063.18</v>
      </c>
      <c r="F13" s="13">
        <v>875222.55</v>
      </c>
      <c r="G13" s="13">
        <v>86647032.450000003</v>
      </c>
    </row>
    <row r="14" spans="1:7" s="3" customFormat="1" ht="38.4" customHeight="1">
      <c r="A14" s="25"/>
      <c r="B14" s="27"/>
      <c r="C14" s="27"/>
      <c r="D14" s="13">
        <f t="shared" si="0"/>
        <v>44333333.329999998</v>
      </c>
      <c r="E14" s="13">
        <v>443333.33</v>
      </c>
      <c r="F14" s="13">
        <v>43890000</v>
      </c>
      <c r="G14" s="13"/>
    </row>
    <row r="15" spans="1:7" s="3" customFormat="1" ht="39" customHeight="1">
      <c r="A15" s="17" t="s">
        <v>16</v>
      </c>
      <c r="B15" s="19" t="s">
        <v>11</v>
      </c>
      <c r="C15" s="19" t="s">
        <v>15</v>
      </c>
      <c r="D15" s="13">
        <f t="shared" si="0"/>
        <v>2293327</v>
      </c>
      <c r="E15" s="13">
        <f>1360091+431909+129321+372006</f>
        <v>2293327</v>
      </c>
      <c r="F15" s="13"/>
      <c r="G15" s="13"/>
    </row>
    <row r="16" spans="1:7" s="3" customFormat="1" ht="28.2" customHeight="1">
      <c r="A16" s="17" t="s">
        <v>18</v>
      </c>
      <c r="B16" s="19" t="s">
        <v>11</v>
      </c>
      <c r="C16" s="19" t="s">
        <v>15</v>
      </c>
      <c r="D16" s="13">
        <f t="shared" si="0"/>
        <v>685942</v>
      </c>
      <c r="E16" s="13">
        <f>300000+60000+325942</f>
        <v>685942</v>
      </c>
      <c r="F16" s="13"/>
      <c r="G16" s="13"/>
    </row>
    <row r="17" spans="1:11" s="3" customFormat="1" ht="46.2" customHeight="1">
      <c r="A17" s="37" t="s">
        <v>17</v>
      </c>
      <c r="B17" s="26" t="s">
        <v>11</v>
      </c>
      <c r="C17" s="26" t="s">
        <v>15</v>
      </c>
      <c r="D17" s="13">
        <f>E17+F17+G17</f>
        <v>15821903.24</v>
      </c>
      <c r="E17" s="13">
        <f>158219.03+130113.65-130113.65</f>
        <v>158219.03</v>
      </c>
      <c r="F17" s="13">
        <f>783184.21+644062.58-644062.58</f>
        <v>783184.21000000008</v>
      </c>
      <c r="G17" s="13">
        <v>14880500</v>
      </c>
      <c r="H17" s="10" t="s">
        <v>28</v>
      </c>
      <c r="I17" s="11"/>
    </row>
    <row r="18" spans="1:11" s="3" customFormat="1" ht="37.950000000000003" customHeight="1">
      <c r="A18" s="38"/>
      <c r="B18" s="40"/>
      <c r="C18" s="40"/>
      <c r="D18" s="13">
        <f t="shared" ref="D18:D21" si="1">E18+F18+G18</f>
        <v>26764545.449999999</v>
      </c>
      <c r="E18" s="13">
        <f>153192.93+114452.52</f>
        <v>267645.45</v>
      </c>
      <c r="F18" s="13">
        <f>10519700+4646400+11330800</f>
        <v>26496900</v>
      </c>
      <c r="G18" s="13"/>
      <c r="H18" s="10" t="s">
        <v>27</v>
      </c>
      <c r="I18" s="11"/>
      <c r="J18" s="3" t="s">
        <v>29</v>
      </c>
      <c r="K18" s="3" t="s">
        <v>32</v>
      </c>
    </row>
    <row r="19" spans="1:11" s="3" customFormat="1" ht="30.6" customHeight="1">
      <c r="A19" s="39"/>
      <c r="B19" s="27"/>
      <c r="C19" s="27"/>
      <c r="D19" s="13">
        <f t="shared" si="1"/>
        <v>13011376.23</v>
      </c>
      <c r="E19" s="13">
        <v>130113.65</v>
      </c>
      <c r="F19" s="13">
        <v>644062.57999999996</v>
      </c>
      <c r="G19" s="13">
        <v>12237200</v>
      </c>
      <c r="H19" s="3" t="s">
        <v>26</v>
      </c>
    </row>
    <row r="20" spans="1:11" s="3" customFormat="1" ht="28.2" customHeight="1">
      <c r="A20" s="18" t="s">
        <v>20</v>
      </c>
      <c r="B20" s="14" t="s">
        <v>11</v>
      </c>
      <c r="C20" s="14" t="s">
        <v>15</v>
      </c>
      <c r="D20" s="13">
        <f t="shared" si="1"/>
        <v>0</v>
      </c>
      <c r="E20" s="13">
        <f>130000-20000-110000</f>
        <v>0</v>
      </c>
      <c r="F20" s="13"/>
      <c r="G20" s="13"/>
    </row>
    <row r="21" spans="1:11" s="3" customFormat="1" ht="28.8" customHeight="1">
      <c r="A21" s="18" t="s">
        <v>21</v>
      </c>
      <c r="B21" s="20" t="s">
        <v>11</v>
      </c>
      <c r="C21" s="20" t="s">
        <v>12</v>
      </c>
      <c r="D21" s="13">
        <f t="shared" si="1"/>
        <v>557000</v>
      </c>
      <c r="E21" s="13">
        <f>500000+57000</f>
        <v>557000</v>
      </c>
      <c r="F21" s="13"/>
      <c r="G21" s="13"/>
    </row>
    <row r="22" spans="1:11" s="3" customFormat="1" ht="25.95" customHeight="1">
      <c r="A22" s="36" t="s">
        <v>14</v>
      </c>
      <c r="B22" s="35" t="s">
        <v>11</v>
      </c>
      <c r="C22" s="35" t="s">
        <v>12</v>
      </c>
      <c r="D22" s="13">
        <f>E22+F22+G22</f>
        <v>99916428.430000007</v>
      </c>
      <c r="E22" s="13">
        <v>999165.27</v>
      </c>
      <c r="F22" s="13">
        <v>4945863.16</v>
      </c>
      <c r="G22" s="13">
        <v>93971400</v>
      </c>
      <c r="H22" s="10" t="s">
        <v>28</v>
      </c>
    </row>
    <row r="23" spans="1:11" s="3" customFormat="1" ht="29.4" customHeight="1">
      <c r="A23" s="36"/>
      <c r="B23" s="35"/>
      <c r="C23" s="35"/>
      <c r="D23" s="13">
        <f t="shared" ref="D23:D24" si="2">E23+F23+G23</f>
        <v>28953232.32</v>
      </c>
      <c r="E23" s="13">
        <f>354081.82-64549.5</f>
        <v>289532.32</v>
      </c>
      <c r="F23" s="13">
        <f>35054100-6390400</f>
        <v>28663700</v>
      </c>
      <c r="G23" s="13"/>
      <c r="H23" s="10" t="s">
        <v>27</v>
      </c>
    </row>
    <row r="24" spans="1:11" s="3" customFormat="1" ht="0.75" customHeight="1">
      <c r="A24" s="9" t="s">
        <v>25</v>
      </c>
      <c r="B24" s="8" t="s">
        <v>11</v>
      </c>
      <c r="C24" s="8" t="s">
        <v>12</v>
      </c>
      <c r="D24" s="7">
        <f t="shared" si="2"/>
        <v>0</v>
      </c>
      <c r="E24" s="2">
        <f>70707.07-70707.07</f>
        <v>0</v>
      </c>
      <c r="F24" s="2">
        <f>7000000-7000000</f>
        <v>0</v>
      </c>
      <c r="G24" s="2"/>
    </row>
    <row r="25" spans="1:11" s="3" customFormat="1" ht="15.6">
      <c r="A25" s="5" t="s">
        <v>7</v>
      </c>
      <c r="B25" s="5"/>
      <c r="C25" s="5"/>
      <c r="D25" s="12">
        <f>SUM(D11:D24)</f>
        <v>323258478.18000001</v>
      </c>
      <c r="E25" s="6">
        <f t="shared" ref="E25:G25" si="3">SUM(E11:E24)</f>
        <v>9223413.2300000004</v>
      </c>
      <c r="F25" s="6">
        <f t="shared" si="3"/>
        <v>106298932.49999999</v>
      </c>
      <c r="G25" s="6">
        <f t="shared" si="3"/>
        <v>207736132.44999999</v>
      </c>
    </row>
  </sheetData>
  <mergeCells count="16">
    <mergeCell ref="C22:C23"/>
    <mergeCell ref="A22:A23"/>
    <mergeCell ref="B22:B23"/>
    <mergeCell ref="A17:A19"/>
    <mergeCell ref="B17:B19"/>
    <mergeCell ref="C17:C19"/>
    <mergeCell ref="A13:A14"/>
    <mergeCell ref="B13:B14"/>
    <mergeCell ref="C13:C14"/>
    <mergeCell ref="D1:G1"/>
    <mergeCell ref="D2:G2"/>
    <mergeCell ref="A6:G7"/>
    <mergeCell ref="A9:A10"/>
    <mergeCell ref="B9:C9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2019+</vt:lpstr>
      <vt:lpstr>'2019+'!Область_печати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2019-11-18T05:02:14Z</dcterms:modified>
</cp:coreProperties>
</file>