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23793A41-84B1-4D3B-84BB-AA46D5E46307}" xr6:coauthVersionLast="45" xr6:coauthVersionMax="45" xr10:uidLastSave="{00000000-0000-0000-0000-000000000000}"/>
  <bookViews>
    <workbookView xWindow="-120" yWindow="-120" windowWidth="29040" windowHeight="15840" tabRatio="143" firstSheet="2" activeTab="2" xr2:uid="{00000000-000D-0000-FFFF-FFFF00000000}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'2020г'!$A$9:$E$74</definedName>
    <definedName name="_xlnm._FilterDatabase" localSheetId="2" hidden="1">'2021-2022гг'!$A$9:$H$74</definedName>
    <definedName name="_xlnm.Print_Area" localSheetId="1">'2020г'!$A$1:$E$74</definedName>
    <definedName name="_xlnm.Print_Area" localSheetId="2">'2021-2022гг'!$A$1:$H$74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" l="1"/>
  <c r="E17" i="2"/>
  <c r="F69" i="3" l="1"/>
  <c r="F67" i="3"/>
  <c r="F64" i="3"/>
  <c r="F59" i="3"/>
  <c r="F56" i="3"/>
  <c r="F53" i="3" s="1"/>
  <c r="F50" i="3"/>
  <c r="F43" i="3"/>
  <c r="F41" i="3"/>
  <c r="F36" i="3"/>
  <c r="F28" i="3"/>
  <c r="F22" i="3"/>
  <c r="F19" i="3"/>
  <c r="F10" i="3"/>
  <c r="C69" i="3"/>
  <c r="C67" i="3"/>
  <c r="C64" i="3"/>
  <c r="C59" i="3"/>
  <c r="C56" i="3"/>
  <c r="C53" i="3" s="1"/>
  <c r="C50" i="3"/>
  <c r="C43" i="3"/>
  <c r="C41" i="3"/>
  <c r="C36" i="3"/>
  <c r="C28" i="3"/>
  <c r="C22" i="3"/>
  <c r="C19" i="3"/>
  <c r="C10" i="3"/>
  <c r="C69" i="2" l="1"/>
  <c r="C67" i="2"/>
  <c r="C64" i="2"/>
  <c r="C59" i="2"/>
  <c r="C53" i="2"/>
  <c r="C50" i="2"/>
  <c r="C43" i="2"/>
  <c r="C41" i="2"/>
  <c r="C36" i="2"/>
  <c r="C28" i="2"/>
  <c r="C22" i="2"/>
  <c r="C19" i="2"/>
  <c r="C12" i="2"/>
  <c r="C10" i="2" s="1"/>
  <c r="C74" i="2" l="1"/>
  <c r="D39" i="2"/>
  <c r="H56" i="3"/>
  <c r="E56" i="3"/>
  <c r="E22" i="3"/>
  <c r="D23" i="3"/>
  <c r="G23" i="3"/>
  <c r="D24" i="3"/>
  <c r="G24" i="3"/>
  <c r="D26" i="3"/>
  <c r="G26" i="3"/>
  <c r="D27" i="3"/>
  <c r="G27" i="3"/>
  <c r="C74" i="3" l="1"/>
  <c r="D51" i="3"/>
  <c r="F74" i="3" l="1"/>
  <c r="C78" i="3"/>
  <c r="C78" i="2"/>
  <c r="D20" i="3" l="1"/>
  <c r="D46" i="3"/>
  <c r="E59" i="2"/>
  <c r="D11" i="3"/>
  <c r="D73" i="3"/>
  <c r="D72" i="3"/>
  <c r="D71" i="3"/>
  <c r="D70" i="3"/>
  <c r="D66" i="3"/>
  <c r="D65" i="3"/>
  <c r="D57" i="3"/>
  <c r="D56" i="3"/>
  <c r="D52" i="3"/>
  <c r="D49" i="3"/>
  <c r="D48" i="3"/>
  <c r="D47" i="3"/>
  <c r="D45" i="3"/>
  <c r="D44" i="3"/>
  <c r="D38" i="3"/>
  <c r="D33" i="3"/>
  <c r="D32" i="3"/>
  <c r="D31" i="3"/>
  <c r="D30" i="3"/>
  <c r="D29" i="3"/>
  <c r="D25" i="3"/>
  <c r="D18" i="3"/>
  <c r="D17" i="3"/>
  <c r="D16" i="3"/>
  <c r="D15" i="3"/>
  <c r="D14" i="3"/>
  <c r="D13" i="3"/>
  <c r="D12" i="3"/>
  <c r="D68" i="2"/>
  <c r="E69" i="3" l="1"/>
  <c r="D68" i="3"/>
  <c r="E67" i="3"/>
  <c r="E64" i="3"/>
  <c r="D63" i="3"/>
  <c r="D62" i="3"/>
  <c r="D61" i="3"/>
  <c r="D60" i="3"/>
  <c r="E59" i="3"/>
  <c r="D59" i="3" s="1"/>
  <c r="D58" i="3"/>
  <c r="D55" i="3"/>
  <c r="D54" i="3"/>
  <c r="E53" i="3"/>
  <c r="D53" i="3" s="1"/>
  <c r="E50" i="3"/>
  <c r="D42" i="3"/>
  <c r="E41" i="3"/>
  <c r="D41" i="3" s="1"/>
  <c r="D40" i="3"/>
  <c r="D39" i="3"/>
  <c r="D37" i="3"/>
  <c r="E36" i="3"/>
  <c r="D36" i="3" s="1"/>
  <c r="D35" i="3"/>
  <c r="D34" i="3"/>
  <c r="E28" i="3"/>
  <c r="D22" i="3"/>
  <c r="D21" i="3"/>
  <c r="E19" i="3"/>
  <c r="D19" i="3" s="1"/>
  <c r="E10" i="3"/>
  <c r="D73" i="2"/>
  <c r="D72" i="2"/>
  <c r="D71" i="2"/>
  <c r="D70" i="2"/>
  <c r="E69" i="2"/>
  <c r="E67" i="2"/>
  <c r="D66" i="2"/>
  <c r="D65" i="2"/>
  <c r="E64" i="2"/>
  <c r="D62" i="2"/>
  <c r="D61" i="2"/>
  <c r="D57" i="2"/>
  <c r="D56" i="2"/>
  <c r="D55" i="2"/>
  <c r="D54" i="2"/>
  <c r="E53" i="2"/>
  <c r="D52" i="2"/>
  <c r="D51" i="2"/>
  <c r="D47" i="2"/>
  <c r="D46" i="2"/>
  <c r="D45" i="2"/>
  <c r="D44" i="2"/>
  <c r="E41" i="2"/>
  <c r="D38" i="2"/>
  <c r="D37" i="2"/>
  <c r="E36" i="2"/>
  <c r="D35" i="2"/>
  <c r="D34" i="2"/>
  <c r="D33" i="2"/>
  <c r="D32" i="2"/>
  <c r="D31" i="2"/>
  <c r="D30" i="2"/>
  <c r="D29" i="2"/>
  <c r="E28" i="2"/>
  <c r="D27" i="2"/>
  <c r="D26" i="2"/>
  <c r="D25" i="2"/>
  <c r="D20" i="2"/>
  <c r="E19" i="2"/>
  <c r="D18" i="2"/>
  <c r="D17" i="2"/>
  <c r="D16" i="2"/>
  <c r="D14" i="2"/>
  <c r="D13" i="2"/>
  <c r="D12" i="2"/>
  <c r="D11" i="2"/>
  <c r="D28" i="3" l="1"/>
  <c r="D50" i="3"/>
  <c r="D69" i="3"/>
  <c r="F78" i="3"/>
  <c r="D28" i="2"/>
  <c r="D67" i="2"/>
  <c r="D64" i="3"/>
  <c r="D67" i="3"/>
  <c r="D10" i="3"/>
  <c r="E43" i="3"/>
  <c r="D43" i="3" s="1"/>
  <c r="E10" i="2"/>
  <c r="D10" i="2" s="1"/>
  <c r="D15" i="2"/>
  <c r="E22" i="2"/>
  <c r="D22" i="2" s="1"/>
  <c r="D36" i="2"/>
  <c r="D49" i="2"/>
  <c r="E50" i="2"/>
  <c r="D50" i="2" s="1"/>
  <c r="D59" i="2"/>
  <c r="D64" i="2"/>
  <c r="D69" i="2"/>
  <c r="D53" i="2"/>
  <c r="D19" i="2"/>
  <c r="E43" i="2"/>
  <c r="D43" i="2" s="1"/>
  <c r="D74" i="2" l="1"/>
  <c r="E74" i="3"/>
  <c r="E77" i="3" s="1"/>
  <c r="E74" i="2"/>
  <c r="H43" i="3"/>
  <c r="G46" i="3"/>
  <c r="G45" i="3"/>
  <c r="G44" i="3"/>
  <c r="H69" i="3"/>
  <c r="H67" i="3"/>
  <c r="H64" i="3"/>
  <c r="H59" i="3"/>
  <c r="H53" i="3"/>
  <c r="H50" i="3"/>
  <c r="H41" i="3"/>
  <c r="H36" i="3"/>
  <c r="H28" i="3"/>
  <c r="H22" i="3"/>
  <c r="H19" i="3"/>
  <c r="D74" i="3" l="1"/>
  <c r="E78" i="3"/>
  <c r="H10" i="3"/>
  <c r="H74" i="3" s="1"/>
  <c r="H78" i="3" l="1"/>
  <c r="H77" i="3"/>
  <c r="G73" i="3"/>
  <c r="G72" i="3"/>
  <c r="G71" i="3"/>
  <c r="G70" i="3"/>
  <c r="G68" i="3"/>
  <c r="G66" i="3"/>
  <c r="G65" i="3"/>
  <c r="G63" i="3"/>
  <c r="G62" i="3"/>
  <c r="G61" i="3"/>
  <c r="G60" i="3"/>
  <c r="G58" i="3"/>
  <c r="G57" i="3"/>
  <c r="G56" i="3"/>
  <c r="G55" i="3"/>
  <c r="G54" i="3"/>
  <c r="G52" i="3"/>
  <c r="G51" i="3"/>
  <c r="G49" i="3"/>
  <c r="G47" i="3"/>
  <c r="G42" i="3"/>
  <c r="G40" i="3"/>
  <c r="G39" i="3"/>
  <c r="G38" i="3"/>
  <c r="G37" i="3"/>
  <c r="G35" i="3"/>
  <c r="G34" i="3"/>
  <c r="G33" i="3"/>
  <c r="G32" i="3"/>
  <c r="G31" i="3"/>
  <c r="G30" i="3"/>
  <c r="G29" i="3"/>
  <c r="G25" i="3"/>
  <c r="G21" i="3"/>
  <c r="G20" i="3"/>
  <c r="G18" i="3"/>
  <c r="G17" i="3"/>
  <c r="G16" i="3"/>
  <c r="G15" i="3"/>
  <c r="G14" i="3"/>
  <c r="G13" i="3"/>
  <c r="G12" i="3"/>
  <c r="G11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 s="1"/>
  <c r="G19" i="3" l="1"/>
  <c r="G69" i="3"/>
  <c r="G41" i="3"/>
  <c r="G64" i="3"/>
  <c r="G67" i="3"/>
  <c r="G50" i="3"/>
  <c r="G43" i="3"/>
  <c r="G36" i="3"/>
  <c r="G28" i="3"/>
  <c r="G22" i="3"/>
  <c r="G59" i="3"/>
  <c r="G53" i="3"/>
  <c r="G10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E79" i="1" s="1"/>
  <c r="E82" i="1" s="1"/>
  <c r="G74" i="3"/>
  <c r="D33" i="1"/>
  <c r="D15" i="1" l="1"/>
  <c r="C82" i="1"/>
  <c r="D79" i="1"/>
</calcChain>
</file>

<file path=xl/sharedStrings.xml><?xml version="1.0" encoding="utf-8"?>
<sst xmlns="http://schemas.openxmlformats.org/spreadsheetml/2006/main" count="431" uniqueCount="161">
  <si>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</si>
  <si>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</si>
  <si>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</si>
  <si>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</si>
  <si>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</si>
  <si>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</si>
  <si>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</si>
  <si>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</si>
  <si>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</si>
  <si>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</si>
  <si>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</si>
  <si>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</si>
  <si>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</si>
  <si>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</si>
  <si>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</si>
  <si>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</si>
  <si>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</si>
  <si>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</si>
  <si>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</si>
  <si>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</si>
  <si>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</si>
  <si>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</si>
  <si>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</si>
  <si>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</si>
  <si>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</si>
  <si>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</si>
  <si>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</si>
  <si>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</si>
  <si>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</si>
  <si>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</si>
  <si>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</si>
  <si>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</si>
  <si>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</si>
  <si>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</si>
  <si>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</si>
  <si>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</si>
  <si>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</si>
  <si>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</si>
  <si>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</si>
  <si>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</si>
  <si>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</si>
  <si>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</si>
  <si>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</si>
  <si>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</si>
  <si>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</si>
  <si>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</si>
  <si>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</si>
  <si>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</si>
  <si>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</si>
  <si>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</si>
  <si>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</si>
  <si>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</si>
  <si>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</si>
  <si>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</si>
  <si>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</si>
  <si>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</si>
  <si>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</si>
  <si>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</si>
  <si>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</si>
  <si>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</si>
  <si>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</si>
  <si>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</si>
  <si>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</si>
  <si>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</si>
  <si>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</si>
  <si>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</si>
  <si>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</si>
  <si>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</si>
  <si>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</si>
  <si>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</si>
  <si>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</si>
  <si>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</si>
  <si>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</si>
  <si>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</si>
  <si>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</si>
  <si>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</si>
  <si>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</si>
  <si>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</si>
  <si>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</si>
  <si>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</si>
  <si>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</si>
  <si>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</si>
  <si>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</si>
  <si>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</si>
  <si>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</si>
  <si>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</si>
  <si>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</si>
  <si>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</si>
  <si>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</si>
  <si>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</si>
  <si>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</si>
  <si>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</si>
  <si>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</si>
  <si>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</si>
  <si>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</si>
  <si>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</si>
  <si>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</si>
  <si>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</si>
  <si>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</si>
  <si>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</si>
  <si>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</si>
  <si>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</si>
  <si>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</si>
  <si>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</si>
  <si>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</si>
  <si>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</si>
  <si>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</si>
  <si>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</si>
  <si>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</si>
  <si>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</si>
  <si>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</si>
  <si>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</si>
  <si>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</si>
  <si>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</si>
  <si>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</si>
  <si>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</si>
  <si>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</si>
  <si>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</si>
  <si>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</si>
  <si>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</si>
  <si>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</si>
  <si>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</si>
  <si>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</si>
  <si>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</si>
  <si>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</si>
  <si>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</si>
  <si>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</si>
  <si>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</si>
  <si>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</si>
  <si>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</si>
  <si>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</si>
  <si>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</si>
  <si>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</si>
  <si>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</si>
  <si>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</si>
  <si>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</si>
  <si>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</si>
  <si>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</si>
  <si>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</si>
  <si>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</si>
  <si>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</si>
  <si>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</si>
  <si>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</si>
  <si>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</si>
  <si>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</si>
  <si>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</si>
  <si>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</si>
  <si>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</si>
  <si>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</si>
  <si>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</si>
  <si>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</si>
  <si>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</si>
  <si>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</si>
  <si>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</si>
  <si>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</si>
  <si>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</si>
  <si>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</si>
  <si>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</si>
  <si>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</si>
  <si>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</si>
  <si>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(в ред. Решений Совета депутатов от 27.03.2020г № 24-7, 02.06.2020г № 25-2, 23.06.2020г, 30.10.2020г  № 28-2, 29.12.2020г № 32-1)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</si>
</sst>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1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6" t="s">
        <v>144</v>
      </c>
      <c r="C1" s="36"/>
      <c r="D1" s="36"/>
      <c r="E1" s="36"/>
    </row>
    <row r="2" spans="1:6" ht="15" x14ac:dyDescent="0.25">
      <c r="B2" s="36" t="s">
        <v>125</v>
      </c>
      <c r="C2" s="36"/>
      <c r="D2" s="36"/>
      <c r="E2" s="36"/>
    </row>
    <row r="3" spans="1:6" ht="15" x14ac:dyDescent="0.25">
      <c r="A3" s="36" t="s">
        <v>126</v>
      </c>
      <c r="B3" s="36"/>
      <c r="C3" s="36"/>
      <c r="D3" s="36"/>
      <c r="E3" s="36"/>
    </row>
    <row r="4" spans="1:6" ht="15" x14ac:dyDescent="0.25">
      <c r="A4" s="36" t="s">
        <v>141</v>
      </c>
      <c r="B4" s="36"/>
      <c r="C4" s="36"/>
      <c r="D4" s="36"/>
      <c r="E4" s="36"/>
    </row>
    <row r="5" spans="1:6" ht="15" x14ac:dyDescent="0.25">
      <c r="B5" s="17"/>
      <c r="C5" s="36" t="s">
        <v>140</v>
      </c>
      <c r="D5" s="36"/>
      <c r="E5" s="36"/>
    </row>
    <row r="6" spans="1:6" x14ac:dyDescent="0.2">
      <c r="B6" s="37" t="s">
        <v>127</v>
      </c>
      <c r="C6" s="37"/>
      <c r="D6" s="37"/>
      <c r="E6" s="37"/>
    </row>
    <row r="7" spans="1:6" ht="15" x14ac:dyDescent="0.25">
      <c r="B7" s="36" t="s">
        <v>138</v>
      </c>
      <c r="C7" s="36"/>
      <c r="D7" s="36"/>
      <c r="E7" s="36"/>
    </row>
    <row r="8" spans="1:6" ht="15" x14ac:dyDescent="0.25">
      <c r="B8" s="36" t="s">
        <v>142</v>
      </c>
      <c r="C8" s="36"/>
      <c r="D8" s="36"/>
      <c r="E8" s="36"/>
    </row>
    <row r="9" spans="1:6" ht="15" x14ac:dyDescent="0.25">
      <c r="A9" s="36" t="s">
        <v>139</v>
      </c>
      <c r="B9" s="36"/>
      <c r="C9" s="36"/>
      <c r="D9" s="36"/>
      <c r="E9" s="36"/>
    </row>
    <row r="10" spans="1:6" ht="15" x14ac:dyDescent="0.25">
      <c r="B10" s="36" t="s">
        <v>140</v>
      </c>
      <c r="C10" s="36"/>
      <c r="D10" s="36"/>
      <c r="E10" s="36"/>
    </row>
    <row r="11" spans="1:6" ht="67.5" customHeight="1" x14ac:dyDescent="0.2">
      <c r="A11" s="34" t="s">
        <v>143</v>
      </c>
      <c r="B11" s="34"/>
      <c r="C11" s="34"/>
      <c r="D11" s="34"/>
      <c r="E11" s="34"/>
      <c r="F11" s="8"/>
    </row>
    <row r="12" spans="1:6" x14ac:dyDescent="0.2">
      <c r="A12" s="35" t="s">
        <v>124</v>
      </c>
      <c r="B12" s="35"/>
      <c r="C12" s="35"/>
      <c r="D12" s="35"/>
      <c r="E12" s="35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2.5" x14ac:dyDescent="0.2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2.5" x14ac:dyDescent="0.2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33.75" x14ac:dyDescent="0.2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 x14ac:dyDescent="0.2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2.5" x14ac:dyDescent="0.2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 x14ac:dyDescent="0.2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 x14ac:dyDescent="0.2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 x14ac:dyDescent="0.2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 x14ac:dyDescent="0.2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 x14ac:dyDescent="0.2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 x14ac:dyDescent="0.2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 ht="21" x14ac:dyDescent="0.2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 x14ac:dyDescent="0.2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 x14ac:dyDescent="0.2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2.5" x14ac:dyDescent="0.2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 x14ac:dyDescent="0.2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 ht="22.5" x14ac:dyDescent="0.2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 x14ac:dyDescent="0.2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 x14ac:dyDescent="0.2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 x14ac:dyDescent="0.2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 x14ac:dyDescent="0.2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 x14ac:dyDescent="0.2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 x14ac:dyDescent="0.2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 x14ac:dyDescent="0.2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 x14ac:dyDescent="0.2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 x14ac:dyDescent="0.2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 x14ac:dyDescent="0.2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 x14ac:dyDescent="0.2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 x14ac:dyDescent="0.2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 x14ac:dyDescent="0.2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 x14ac:dyDescent="0.2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 x14ac:dyDescent="0.2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 x14ac:dyDescent="0.2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 x14ac:dyDescent="0.2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 x14ac:dyDescent="0.2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 x14ac:dyDescent="0.2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 x14ac:dyDescent="0.2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 x14ac:dyDescent="0.2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 x14ac:dyDescent="0.2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 x14ac:dyDescent="0.2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 x14ac:dyDescent="0.2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 x14ac:dyDescent="0.2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 x14ac:dyDescent="0.2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 x14ac:dyDescent="0.2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 x14ac:dyDescent="0.2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 x14ac:dyDescent="0.2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 x14ac:dyDescent="0.2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 x14ac:dyDescent="0.2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 x14ac:dyDescent="0.2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 x14ac:dyDescent="0.2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 x14ac:dyDescent="0.2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 x14ac:dyDescent="0.2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 x14ac:dyDescent="0.2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 x14ac:dyDescent="0.2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 x14ac:dyDescent="0.2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 x14ac:dyDescent="0.2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 x14ac:dyDescent="0.2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 x14ac:dyDescent="0.2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1" x14ac:dyDescent="0.2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2.5" x14ac:dyDescent="0.2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 x14ac:dyDescent="0.2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 x14ac:dyDescent="0.2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 x14ac:dyDescent="0.2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 x14ac:dyDescent="0.2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5"/>
      <c r="E85" s="16"/>
    </row>
    <row r="86" spans="1:5" x14ac:dyDescent="0.2">
      <c r="A86" s="6"/>
      <c r="B86" s="4"/>
      <c r="C86" s="7"/>
      <c r="D86" s="16"/>
      <c r="E86" s="16"/>
    </row>
    <row r="87" spans="1:5" x14ac:dyDescent="0.2">
      <c r="A87" s="6"/>
      <c r="B87" s="4"/>
      <c r="C87" s="7"/>
      <c r="D87" s="16"/>
      <c r="E87" s="16"/>
    </row>
    <row r="88" spans="1:5" x14ac:dyDescent="0.2">
      <c r="A88" s="6"/>
      <c r="B88" s="4"/>
      <c r="C88" s="7">
        <f>C85-C79</f>
        <v>0</v>
      </c>
      <c r="D88" s="16"/>
      <c r="E88" s="16"/>
    </row>
    <row r="89" spans="1:5" x14ac:dyDescent="0.2">
      <c r="A89" s="6"/>
      <c r="B89" s="4"/>
      <c r="C89" s="7"/>
      <c r="D89" s="16"/>
      <c r="E89" s="16"/>
    </row>
    <row r="90" spans="1:5" x14ac:dyDescent="0.2">
      <c r="A90" s="6"/>
      <c r="B90" s="4"/>
      <c r="C90" s="7"/>
      <c r="D90" s="16"/>
      <c r="E90" s="16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4"/>
  <sheetViews>
    <sheetView view="pageBreakPreview" zoomScaleSheetLayoutView="100" workbookViewId="0">
      <selection activeCell="A6" sqref="A6:E6"/>
    </sheetView>
  </sheetViews>
  <sheetFormatPr defaultColWidth="9.140625" defaultRowHeight="13.5" customHeight="1" x14ac:dyDescent="0.2"/>
  <cols>
    <col min="1" max="1" width="43.85546875" style="1" customWidth="1"/>
    <col min="2" max="2" width="10" style="2" customWidth="1"/>
    <col min="3" max="3" width="18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3.5" customHeight="1" x14ac:dyDescent="0.25">
      <c r="A1" s="36" t="s">
        <v>138</v>
      </c>
      <c r="B1" s="36"/>
      <c r="C1" s="36"/>
      <c r="D1" s="36"/>
      <c r="E1" s="36"/>
    </row>
    <row r="2" spans="1:5" ht="13.5" customHeight="1" x14ac:dyDescent="0.25">
      <c r="A2" s="36" t="s">
        <v>148</v>
      </c>
      <c r="B2" s="36"/>
      <c r="C2" s="36"/>
      <c r="D2" s="36"/>
      <c r="E2" s="36"/>
    </row>
    <row r="3" spans="1:5" ht="13.5" customHeight="1" x14ac:dyDescent="0.25">
      <c r="A3" s="36" t="s">
        <v>152</v>
      </c>
      <c r="B3" s="36"/>
      <c r="C3" s="36"/>
      <c r="D3" s="36"/>
      <c r="E3" s="36"/>
    </row>
    <row r="4" spans="1:5" ht="13.5" customHeight="1" x14ac:dyDescent="0.25">
      <c r="A4" s="39" t="s">
        <v>155</v>
      </c>
      <c r="B4" s="39"/>
      <c r="C4" s="39"/>
      <c r="D4" s="39"/>
      <c r="E4" s="39"/>
    </row>
    <row r="5" spans="1:5" ht="43.5" customHeight="1" x14ac:dyDescent="0.2">
      <c r="A5" s="38" t="s">
        <v>156</v>
      </c>
      <c r="B5" s="38"/>
      <c r="C5" s="38"/>
      <c r="D5" s="38"/>
      <c r="E5" s="38"/>
    </row>
    <row r="6" spans="1:5" ht="43.5" customHeight="1" x14ac:dyDescent="0.2">
      <c r="A6" s="40" t="s">
        <v>160</v>
      </c>
      <c r="B6" s="40"/>
      <c r="C6" s="40"/>
      <c r="D6" s="40"/>
      <c r="E6" s="40"/>
    </row>
    <row r="7" spans="1:5" ht="11.25" customHeight="1" x14ac:dyDescent="0.2">
      <c r="A7" s="35" t="s">
        <v>124</v>
      </c>
      <c r="B7" s="35"/>
      <c r="C7" s="35"/>
      <c r="D7" s="35"/>
      <c r="E7" s="35"/>
    </row>
    <row r="8" spans="1:5" s="9" customFormat="1" ht="27.75" customHeight="1" x14ac:dyDescent="0.25">
      <c r="A8" s="3" t="s">
        <v>0</v>
      </c>
      <c r="B8" s="3" t="s">
        <v>1</v>
      </c>
      <c r="C8" s="3" t="s">
        <v>145</v>
      </c>
      <c r="D8" s="3" t="s">
        <v>2</v>
      </c>
      <c r="E8" s="3" t="s">
        <v>146</v>
      </c>
    </row>
    <row r="9" spans="1:5" s="9" customFormat="1" ht="15" customHeight="1" x14ac:dyDescent="0.25">
      <c r="A9" s="3">
        <v>1</v>
      </c>
      <c r="B9" s="3">
        <v>2</v>
      </c>
      <c r="C9" s="3"/>
      <c r="D9" s="3">
        <v>3</v>
      </c>
      <c r="E9" s="3">
        <v>4</v>
      </c>
    </row>
    <row r="10" spans="1:5" ht="13.5" customHeight="1" x14ac:dyDescent="0.2">
      <c r="A10" s="10" t="s">
        <v>3</v>
      </c>
      <c r="B10" s="18" t="s">
        <v>4</v>
      </c>
      <c r="C10" s="26">
        <f>C11+C12+C13+C15+C16+C17+C18+C14</f>
        <v>65661672.859999999</v>
      </c>
      <c r="D10" s="26">
        <f>E10-C10</f>
        <v>1266647.6899999976</v>
      </c>
      <c r="E10" s="26">
        <f>E11+E12+E13+E15+E16+E17+E18+E14</f>
        <v>66928320.549999997</v>
      </c>
    </row>
    <row r="11" spans="1:5" ht="25.5" customHeight="1" x14ac:dyDescent="0.2">
      <c r="A11" s="20" t="s">
        <v>5</v>
      </c>
      <c r="B11" s="21" t="s">
        <v>6</v>
      </c>
      <c r="C11" s="27">
        <v>1450228</v>
      </c>
      <c r="D11" s="27">
        <f>E11-C11</f>
        <v>-168300</v>
      </c>
      <c r="E11" s="27">
        <v>1281928</v>
      </c>
    </row>
    <row r="12" spans="1:5" ht="36.75" customHeight="1" x14ac:dyDescent="0.2">
      <c r="A12" s="20" t="s">
        <v>7</v>
      </c>
      <c r="B12" s="21" t="s">
        <v>8</v>
      </c>
      <c r="C12" s="27">
        <f>1488042+45000</f>
        <v>1533042</v>
      </c>
      <c r="D12" s="27">
        <f t="shared" ref="D12:D18" si="0">E12-C12</f>
        <v>-289932</v>
      </c>
      <c r="E12" s="27">
        <v>1243110</v>
      </c>
    </row>
    <row r="13" spans="1:5" ht="33" customHeight="1" x14ac:dyDescent="0.2">
      <c r="A13" s="20" t="s">
        <v>9</v>
      </c>
      <c r="B13" s="32" t="s">
        <v>10</v>
      </c>
      <c r="C13" s="27">
        <v>19584605.640000001</v>
      </c>
      <c r="D13" s="27">
        <f t="shared" si="0"/>
        <v>1338775</v>
      </c>
      <c r="E13" s="27">
        <v>20923380.640000001</v>
      </c>
    </row>
    <row r="14" spans="1:5" ht="13.5" customHeight="1" x14ac:dyDescent="0.2">
      <c r="A14" s="20" t="s">
        <v>129</v>
      </c>
      <c r="B14" s="32" t="s">
        <v>128</v>
      </c>
      <c r="C14" s="27">
        <v>10800</v>
      </c>
      <c r="D14" s="27">
        <f t="shared" si="0"/>
        <v>0</v>
      </c>
      <c r="E14" s="27">
        <v>10800</v>
      </c>
    </row>
    <row r="15" spans="1:5" ht="35.25" customHeight="1" x14ac:dyDescent="0.2">
      <c r="A15" s="20" t="s">
        <v>11</v>
      </c>
      <c r="B15" s="32" t="s">
        <v>12</v>
      </c>
      <c r="C15" s="27">
        <v>9003716.3200000003</v>
      </c>
      <c r="D15" s="27">
        <f t="shared" si="0"/>
        <v>487197</v>
      </c>
      <c r="E15" s="27">
        <v>9490913.3200000003</v>
      </c>
    </row>
    <row r="16" spans="1:5" ht="15" customHeight="1" x14ac:dyDescent="0.2">
      <c r="A16" s="20" t="s">
        <v>13</v>
      </c>
      <c r="B16" s="32" t="s">
        <v>14</v>
      </c>
      <c r="C16" s="27">
        <v>470500</v>
      </c>
      <c r="D16" s="27">
        <f t="shared" si="0"/>
        <v>0</v>
      </c>
      <c r="E16" s="27">
        <v>470500</v>
      </c>
    </row>
    <row r="17" spans="1:5" ht="13.5" customHeight="1" x14ac:dyDescent="0.2">
      <c r="A17" s="20" t="s">
        <v>15</v>
      </c>
      <c r="B17" s="32" t="s">
        <v>16</v>
      </c>
      <c r="C17" s="27">
        <v>127232.17</v>
      </c>
      <c r="D17" s="27">
        <f t="shared" si="0"/>
        <v>27360.689999999988</v>
      </c>
      <c r="E17" s="27">
        <f>4592.86+150000</f>
        <v>154592.85999999999</v>
      </c>
    </row>
    <row r="18" spans="1:5" ht="13.5" customHeight="1" x14ac:dyDescent="0.2">
      <c r="A18" s="20" t="s">
        <v>17</v>
      </c>
      <c r="B18" s="32" t="s">
        <v>18</v>
      </c>
      <c r="C18" s="27">
        <v>33481548.73</v>
      </c>
      <c r="D18" s="27">
        <f t="shared" si="0"/>
        <v>-128453</v>
      </c>
      <c r="E18" s="27">
        <v>33353095.73</v>
      </c>
    </row>
    <row r="19" spans="1:5" ht="13.5" hidden="1" customHeight="1" x14ac:dyDescent="0.2">
      <c r="A19" s="10" t="s">
        <v>19</v>
      </c>
      <c r="B19" s="33" t="s">
        <v>20</v>
      </c>
      <c r="C19" s="26">
        <f>C20+C21</f>
        <v>0</v>
      </c>
      <c r="D19" s="26">
        <f>E19-C19</f>
        <v>0</v>
      </c>
      <c r="E19" s="26">
        <f>E20+E21</f>
        <v>0</v>
      </c>
    </row>
    <row r="20" spans="1:5" ht="13.5" hidden="1" customHeight="1" x14ac:dyDescent="0.2">
      <c r="A20" s="20" t="s">
        <v>21</v>
      </c>
      <c r="B20" s="32" t="s">
        <v>22</v>
      </c>
      <c r="C20" s="27">
        <v>0</v>
      </c>
      <c r="D20" s="27">
        <f>E20-C20</f>
        <v>0</v>
      </c>
      <c r="E20" s="27">
        <v>0</v>
      </c>
    </row>
    <row r="21" spans="1:5" ht="13.5" hidden="1" customHeight="1" x14ac:dyDescent="0.2">
      <c r="A21" s="20" t="s">
        <v>23</v>
      </c>
      <c r="B21" s="32" t="s">
        <v>24</v>
      </c>
      <c r="C21" s="29"/>
      <c r="D21" s="28"/>
      <c r="E21" s="29"/>
    </row>
    <row r="22" spans="1:5" ht="21.75" customHeight="1" x14ac:dyDescent="0.2">
      <c r="A22" s="10" t="s">
        <v>25</v>
      </c>
      <c r="B22" s="33" t="s">
        <v>26</v>
      </c>
      <c r="C22" s="26">
        <f>C23+C24+C25+C26+C27</f>
        <v>4370450</v>
      </c>
      <c r="D22" s="26">
        <f>E22-C22</f>
        <v>0</v>
      </c>
      <c r="E22" s="26">
        <f>E23+E24+E25+E26+E27</f>
        <v>4370450</v>
      </c>
    </row>
    <row r="23" spans="1:5" ht="13.5" hidden="1" customHeight="1" x14ac:dyDescent="0.2">
      <c r="A23" s="20" t="s">
        <v>27</v>
      </c>
      <c r="B23" s="32" t="s">
        <v>28</v>
      </c>
      <c r="C23" s="29"/>
      <c r="D23" s="28"/>
      <c r="E23" s="29"/>
    </row>
    <row r="24" spans="1:5" ht="13.5" hidden="1" customHeight="1" x14ac:dyDescent="0.2">
      <c r="A24" s="20" t="s">
        <v>29</v>
      </c>
      <c r="B24" s="32" t="s">
        <v>30</v>
      </c>
      <c r="C24" s="29"/>
      <c r="D24" s="28"/>
      <c r="E24" s="29"/>
    </row>
    <row r="25" spans="1:5" ht="23.25" customHeight="1" x14ac:dyDescent="0.2">
      <c r="A25" s="20" t="s">
        <v>135</v>
      </c>
      <c r="B25" s="32" t="s">
        <v>31</v>
      </c>
      <c r="C25" s="27">
        <v>4370450</v>
      </c>
      <c r="D25" s="27">
        <f t="shared" ref="D25:D27" si="1">E25-C25</f>
        <v>0</v>
      </c>
      <c r="E25" s="27">
        <v>4370450</v>
      </c>
    </row>
    <row r="26" spans="1:5" ht="13.5" hidden="1" customHeight="1" x14ac:dyDescent="0.2">
      <c r="A26" s="20" t="s">
        <v>32</v>
      </c>
      <c r="B26" s="32" t="s">
        <v>33</v>
      </c>
      <c r="C26" s="27"/>
      <c r="D26" s="27">
        <f t="shared" si="1"/>
        <v>0</v>
      </c>
      <c r="E26" s="27"/>
    </row>
    <row r="27" spans="1:5" ht="13.5" hidden="1" customHeight="1" x14ac:dyDescent="0.2">
      <c r="A27" s="20" t="s">
        <v>34</v>
      </c>
      <c r="B27" s="32" t="s">
        <v>35</v>
      </c>
      <c r="C27" s="27"/>
      <c r="D27" s="27">
        <f t="shared" si="1"/>
        <v>0</v>
      </c>
      <c r="E27" s="27"/>
    </row>
    <row r="28" spans="1:5" ht="13.5" customHeight="1" x14ac:dyDescent="0.2">
      <c r="A28" s="10" t="s">
        <v>36</v>
      </c>
      <c r="B28" s="33" t="s">
        <v>37</v>
      </c>
      <c r="C28" s="26">
        <f>C29+C30+C31+C32+C33+C34+C35</f>
        <v>15486422.609999999</v>
      </c>
      <c r="D28" s="26">
        <f>E28-C28</f>
        <v>880374.6099999994</v>
      </c>
      <c r="E28" s="26">
        <f>E29+E30+E31+E32+E33+E34+E35</f>
        <v>16366797.219999999</v>
      </c>
    </row>
    <row r="29" spans="1:5" ht="13.5" customHeight="1" x14ac:dyDescent="0.2">
      <c r="A29" s="20" t="s">
        <v>38</v>
      </c>
      <c r="B29" s="32" t="s">
        <v>39</v>
      </c>
      <c r="C29" s="27">
        <v>1064700</v>
      </c>
      <c r="D29" s="27">
        <f t="shared" ref="D29:D35" si="2">E29-C29</f>
        <v>22200</v>
      </c>
      <c r="E29" s="27">
        <v>1086900</v>
      </c>
    </row>
    <row r="30" spans="1:5" ht="13.5" customHeight="1" x14ac:dyDescent="0.2">
      <c r="A30" s="20" t="s">
        <v>40</v>
      </c>
      <c r="B30" s="32" t="s">
        <v>41</v>
      </c>
      <c r="C30" s="27">
        <v>191109</v>
      </c>
      <c r="D30" s="27">
        <f t="shared" si="2"/>
        <v>0</v>
      </c>
      <c r="E30" s="27">
        <v>191109</v>
      </c>
    </row>
    <row r="31" spans="1:5" ht="13.5" hidden="1" customHeight="1" x14ac:dyDescent="0.2">
      <c r="A31" s="20" t="s">
        <v>42</v>
      </c>
      <c r="B31" s="32" t="s">
        <v>43</v>
      </c>
      <c r="C31" s="27"/>
      <c r="D31" s="27">
        <f t="shared" si="2"/>
        <v>0</v>
      </c>
      <c r="E31" s="27"/>
    </row>
    <row r="32" spans="1:5" ht="13.5" hidden="1" customHeight="1" x14ac:dyDescent="0.2">
      <c r="A32" s="20" t="s">
        <v>44</v>
      </c>
      <c r="B32" s="32" t="s">
        <v>45</v>
      </c>
      <c r="C32" s="27"/>
      <c r="D32" s="27">
        <f t="shared" si="2"/>
        <v>0</v>
      </c>
      <c r="E32" s="27"/>
    </row>
    <row r="33" spans="1:5" ht="13.5" customHeight="1" x14ac:dyDescent="0.2">
      <c r="A33" s="20" t="s">
        <v>46</v>
      </c>
      <c r="B33" s="32" t="s">
        <v>47</v>
      </c>
      <c r="C33" s="27">
        <v>12319904.76</v>
      </c>
      <c r="D33" s="27">
        <f t="shared" si="2"/>
        <v>1079782</v>
      </c>
      <c r="E33" s="27">
        <f>13549686.76-150000</f>
        <v>13399686.76</v>
      </c>
    </row>
    <row r="34" spans="1:5" ht="13.5" hidden="1" customHeight="1" x14ac:dyDescent="0.2">
      <c r="A34" s="20" t="s">
        <v>48</v>
      </c>
      <c r="B34" s="32" t="s">
        <v>49</v>
      </c>
      <c r="C34" s="27"/>
      <c r="D34" s="27">
        <f t="shared" si="2"/>
        <v>0</v>
      </c>
      <c r="E34" s="27"/>
    </row>
    <row r="35" spans="1:5" ht="13.5" customHeight="1" x14ac:dyDescent="0.2">
      <c r="A35" s="20" t="s">
        <v>50</v>
      </c>
      <c r="B35" s="32" t="s">
        <v>51</v>
      </c>
      <c r="C35" s="27">
        <v>1910708.85</v>
      </c>
      <c r="D35" s="27">
        <f t="shared" si="2"/>
        <v>-221607.39000000013</v>
      </c>
      <c r="E35" s="27">
        <v>1689101.46</v>
      </c>
    </row>
    <row r="36" spans="1:5" ht="13.5" customHeight="1" x14ac:dyDescent="0.2">
      <c r="A36" s="10" t="s">
        <v>52</v>
      </c>
      <c r="B36" s="33" t="s">
        <v>53</v>
      </c>
      <c r="C36" s="26">
        <f>C37+C38+C39+C40</f>
        <v>12336405.1</v>
      </c>
      <c r="D36" s="26">
        <f>E36-C36</f>
        <v>36527094.100000001</v>
      </c>
      <c r="E36" s="26">
        <f>E37+E38+E39+E40</f>
        <v>48863499.200000003</v>
      </c>
    </row>
    <row r="37" spans="1:5" ht="12" customHeight="1" x14ac:dyDescent="0.2">
      <c r="A37" s="20" t="s">
        <v>54</v>
      </c>
      <c r="B37" s="32" t="s">
        <v>55</v>
      </c>
      <c r="C37" s="27">
        <v>550000</v>
      </c>
      <c r="D37" s="27">
        <f t="shared" ref="D37:D39" si="3">E37-C37</f>
        <v>0</v>
      </c>
      <c r="E37" s="27">
        <v>550000</v>
      </c>
    </row>
    <row r="38" spans="1:5" ht="12" customHeight="1" x14ac:dyDescent="0.2">
      <c r="A38" s="20" t="s">
        <v>56</v>
      </c>
      <c r="B38" s="32" t="s">
        <v>57</v>
      </c>
      <c r="C38" s="27">
        <v>11356405.1</v>
      </c>
      <c r="D38" s="27">
        <f t="shared" si="3"/>
        <v>36544507.100000001</v>
      </c>
      <c r="E38" s="27">
        <v>47900912.200000003</v>
      </c>
    </row>
    <row r="39" spans="1:5" ht="13.5" customHeight="1" x14ac:dyDescent="0.2">
      <c r="A39" s="20" t="s">
        <v>58</v>
      </c>
      <c r="B39" s="32" t="s">
        <v>59</v>
      </c>
      <c r="C39" s="30">
        <v>430000</v>
      </c>
      <c r="D39" s="27">
        <f t="shared" si="3"/>
        <v>-17413</v>
      </c>
      <c r="E39" s="30">
        <v>412587</v>
      </c>
    </row>
    <row r="40" spans="1:5" ht="13.5" hidden="1" customHeight="1" x14ac:dyDescent="0.2">
      <c r="A40" s="20" t="s">
        <v>60</v>
      </c>
      <c r="B40" s="32" t="s">
        <v>61</v>
      </c>
      <c r="C40" s="29"/>
      <c r="D40" s="28"/>
      <c r="E40" s="29"/>
    </row>
    <row r="41" spans="1:5" ht="13.5" hidden="1" customHeight="1" x14ac:dyDescent="0.2">
      <c r="A41" s="10" t="s">
        <v>62</v>
      </c>
      <c r="B41" s="33" t="s">
        <v>63</v>
      </c>
      <c r="C41" s="31">
        <f>C42</f>
        <v>0</v>
      </c>
      <c r="D41" s="31"/>
      <c r="E41" s="31">
        <f>E42</f>
        <v>0</v>
      </c>
    </row>
    <row r="42" spans="1:5" ht="13.5" hidden="1" customHeight="1" x14ac:dyDescent="0.2">
      <c r="A42" s="20" t="s">
        <v>64</v>
      </c>
      <c r="B42" s="32" t="s">
        <v>65</v>
      </c>
      <c r="C42" s="29"/>
      <c r="D42" s="29"/>
      <c r="E42" s="29"/>
    </row>
    <row r="43" spans="1:5" ht="13.5" customHeight="1" x14ac:dyDescent="0.2">
      <c r="A43" s="10" t="s">
        <v>66</v>
      </c>
      <c r="B43" s="33" t="s">
        <v>67</v>
      </c>
      <c r="C43" s="26">
        <f>C44+C45+C47+C48+C49+C46</f>
        <v>751058562.66999996</v>
      </c>
      <c r="D43" s="26">
        <f>E43-C43</f>
        <v>82570433.649999976</v>
      </c>
      <c r="E43" s="26">
        <f>E44+E45+E47+E48+E49+E46</f>
        <v>833628996.31999993</v>
      </c>
    </row>
    <row r="44" spans="1:5" ht="13.5" customHeight="1" x14ac:dyDescent="0.2">
      <c r="A44" s="20" t="s">
        <v>68</v>
      </c>
      <c r="B44" s="32" t="s">
        <v>69</v>
      </c>
      <c r="C44" s="27">
        <v>145947937.16999999</v>
      </c>
      <c r="D44" s="27">
        <f t="shared" ref="D44:D49" si="4">E44-C44</f>
        <v>22415018.310000002</v>
      </c>
      <c r="E44" s="27">
        <v>168362955.47999999</v>
      </c>
    </row>
    <row r="45" spans="1:5" ht="13.5" customHeight="1" x14ac:dyDescent="0.2">
      <c r="A45" s="20" t="s">
        <v>70</v>
      </c>
      <c r="B45" s="32" t="s">
        <v>71</v>
      </c>
      <c r="C45" s="27">
        <v>547832969.39999998</v>
      </c>
      <c r="D45" s="27">
        <f t="shared" si="4"/>
        <v>61117194.210000038</v>
      </c>
      <c r="E45" s="27">
        <v>608950163.61000001</v>
      </c>
    </row>
    <row r="46" spans="1:5" ht="13.5" customHeight="1" x14ac:dyDescent="0.2">
      <c r="A46" s="20" t="s">
        <v>131</v>
      </c>
      <c r="B46" s="32" t="s">
        <v>130</v>
      </c>
      <c r="C46" s="27">
        <v>33308298.23</v>
      </c>
      <c r="D46" s="27">
        <f t="shared" si="4"/>
        <v>43888.940000001341</v>
      </c>
      <c r="E46" s="27">
        <v>33352187.170000002</v>
      </c>
    </row>
    <row r="47" spans="1:5" ht="13.5" hidden="1" customHeight="1" x14ac:dyDescent="0.2">
      <c r="A47" s="20" t="s">
        <v>72</v>
      </c>
      <c r="B47" s="32" t="s">
        <v>73</v>
      </c>
      <c r="C47" s="27"/>
      <c r="D47" s="27">
        <f t="shared" si="4"/>
        <v>0</v>
      </c>
      <c r="E47" s="27"/>
    </row>
    <row r="48" spans="1:5" ht="13.5" customHeight="1" x14ac:dyDescent="0.2">
      <c r="A48" s="20" t="s">
        <v>151</v>
      </c>
      <c r="B48" s="32" t="s">
        <v>75</v>
      </c>
      <c r="C48" s="27">
        <v>142350</v>
      </c>
      <c r="D48" s="27">
        <v>0</v>
      </c>
      <c r="E48" s="27">
        <v>142350</v>
      </c>
    </row>
    <row r="49" spans="1:5" ht="13.5" customHeight="1" x14ac:dyDescent="0.2">
      <c r="A49" s="20" t="s">
        <v>76</v>
      </c>
      <c r="B49" s="32" t="s">
        <v>77</v>
      </c>
      <c r="C49" s="27">
        <v>23827007.870000001</v>
      </c>
      <c r="D49" s="27">
        <f t="shared" si="4"/>
        <v>-1005667.8100000024</v>
      </c>
      <c r="E49" s="27">
        <v>22821340.059999999</v>
      </c>
    </row>
    <row r="50" spans="1:5" ht="13.5" customHeight="1" x14ac:dyDescent="0.2">
      <c r="A50" s="10" t="s">
        <v>78</v>
      </c>
      <c r="B50" s="33" t="s">
        <v>79</v>
      </c>
      <c r="C50" s="26">
        <f>C51+C52</f>
        <v>58646596.469999999</v>
      </c>
      <c r="D50" s="26">
        <f>E50-C50</f>
        <v>5208278.6200000048</v>
      </c>
      <c r="E50" s="26">
        <f>E51+E52</f>
        <v>63854875.090000004</v>
      </c>
    </row>
    <row r="51" spans="1:5" ht="13.5" customHeight="1" x14ac:dyDescent="0.2">
      <c r="A51" s="20" t="s">
        <v>80</v>
      </c>
      <c r="B51" s="32" t="s">
        <v>81</v>
      </c>
      <c r="C51" s="27">
        <v>52912585.490000002</v>
      </c>
      <c r="D51" s="27">
        <f t="shared" ref="D51:D52" si="5">E51-C51</f>
        <v>5403406.6199999973</v>
      </c>
      <c r="E51" s="27">
        <v>58315992.109999999</v>
      </c>
    </row>
    <row r="52" spans="1:5" ht="13.5" customHeight="1" x14ac:dyDescent="0.2">
      <c r="A52" s="20" t="s">
        <v>82</v>
      </c>
      <c r="B52" s="32" t="s">
        <v>83</v>
      </c>
      <c r="C52" s="27">
        <v>5734010.9800000004</v>
      </c>
      <c r="D52" s="27">
        <f t="shared" si="5"/>
        <v>-195128</v>
      </c>
      <c r="E52" s="27">
        <v>5538882.9800000004</v>
      </c>
    </row>
    <row r="53" spans="1:5" ht="13.5" customHeight="1" x14ac:dyDescent="0.2">
      <c r="A53" s="10" t="s">
        <v>84</v>
      </c>
      <c r="B53" s="33" t="s">
        <v>85</v>
      </c>
      <c r="C53" s="26">
        <f>C54+C55+C56+C57+C58</f>
        <v>11326351.699999999</v>
      </c>
      <c r="D53" s="26">
        <f>E53-C53</f>
        <v>-2041652.9399999995</v>
      </c>
      <c r="E53" s="26">
        <f>E54+E55+E56+E57+E58</f>
        <v>9284698.7599999998</v>
      </c>
    </row>
    <row r="54" spans="1:5" ht="13.5" customHeight="1" x14ac:dyDescent="0.2">
      <c r="A54" s="20" t="s">
        <v>133</v>
      </c>
      <c r="B54" s="32" t="s">
        <v>86</v>
      </c>
      <c r="C54" s="27">
        <v>1114152</v>
      </c>
      <c r="D54" s="27">
        <f t="shared" ref="D54:D57" si="6">E54-C54</f>
        <v>-266582</v>
      </c>
      <c r="E54" s="27">
        <v>847570</v>
      </c>
    </row>
    <row r="55" spans="1:5" ht="13.5" hidden="1" customHeight="1" x14ac:dyDescent="0.2">
      <c r="A55" s="20" t="s">
        <v>87</v>
      </c>
      <c r="B55" s="32" t="s">
        <v>88</v>
      </c>
      <c r="C55" s="27"/>
      <c r="D55" s="27">
        <f t="shared" si="6"/>
        <v>0</v>
      </c>
      <c r="E55" s="27"/>
    </row>
    <row r="56" spans="1:5" ht="13.5" customHeight="1" x14ac:dyDescent="0.2">
      <c r="A56" s="20" t="s">
        <v>89</v>
      </c>
      <c r="B56" s="32" t="s">
        <v>90</v>
      </c>
      <c r="C56" s="27">
        <v>6467799.7000000002</v>
      </c>
      <c r="D56" s="27">
        <f t="shared" si="6"/>
        <v>-29070.94000000041</v>
      </c>
      <c r="E56" s="27">
        <v>6438728.7599999998</v>
      </c>
    </row>
    <row r="57" spans="1:5" ht="13.5" customHeight="1" x14ac:dyDescent="0.2">
      <c r="A57" s="20" t="s">
        <v>91</v>
      </c>
      <c r="B57" s="32" t="s">
        <v>92</v>
      </c>
      <c r="C57" s="27">
        <v>3744400</v>
      </c>
      <c r="D57" s="27">
        <f t="shared" si="6"/>
        <v>-1746000</v>
      </c>
      <c r="E57" s="27">
        <v>1998400</v>
      </c>
    </row>
    <row r="58" spans="1:5" ht="13.5" hidden="1" customHeight="1" x14ac:dyDescent="0.2">
      <c r="A58" s="20" t="s">
        <v>93</v>
      </c>
      <c r="B58" s="32" t="s">
        <v>94</v>
      </c>
      <c r="C58" s="29"/>
      <c r="D58" s="28"/>
      <c r="E58" s="29"/>
    </row>
    <row r="59" spans="1:5" ht="13.5" customHeight="1" x14ac:dyDescent="0.2">
      <c r="A59" s="10" t="s">
        <v>95</v>
      </c>
      <c r="B59" s="33" t="s">
        <v>96</v>
      </c>
      <c r="C59" s="26">
        <f>C61</f>
        <v>843219.09</v>
      </c>
      <c r="D59" s="26">
        <f>E59-C59</f>
        <v>0</v>
      </c>
      <c r="E59" s="26">
        <f>E61</f>
        <v>843219.09</v>
      </c>
    </row>
    <row r="60" spans="1:5" ht="13.5" hidden="1" customHeight="1" x14ac:dyDescent="0.2">
      <c r="A60" s="20" t="s">
        <v>97</v>
      </c>
      <c r="B60" s="32" t="s">
        <v>98</v>
      </c>
      <c r="C60" s="29"/>
      <c r="D60" s="29"/>
      <c r="E60" s="29"/>
    </row>
    <row r="61" spans="1:5" ht="13.5" customHeight="1" x14ac:dyDescent="0.2">
      <c r="A61" s="20" t="s">
        <v>99</v>
      </c>
      <c r="B61" s="32" t="s">
        <v>100</v>
      </c>
      <c r="C61" s="27">
        <v>843219.09</v>
      </c>
      <c r="D61" s="27">
        <f t="shared" ref="D61:D62" si="7">E61-C61</f>
        <v>0</v>
      </c>
      <c r="E61" s="27">
        <v>843219.09</v>
      </c>
    </row>
    <row r="62" spans="1:5" ht="13.5" hidden="1" customHeight="1" x14ac:dyDescent="0.2">
      <c r="A62" s="20" t="s">
        <v>101</v>
      </c>
      <c r="B62" s="32" t="s">
        <v>102</v>
      </c>
      <c r="C62" s="27">
        <v>0</v>
      </c>
      <c r="D62" s="27">
        <f t="shared" si="7"/>
        <v>0</v>
      </c>
      <c r="E62" s="27">
        <v>0</v>
      </c>
    </row>
    <row r="63" spans="1:5" ht="13.5" hidden="1" customHeight="1" x14ac:dyDescent="0.2">
      <c r="A63" s="20" t="s">
        <v>103</v>
      </c>
      <c r="B63" s="32" t="s">
        <v>104</v>
      </c>
      <c r="C63" s="29"/>
      <c r="D63" s="28"/>
      <c r="E63" s="29"/>
    </row>
    <row r="64" spans="1:5" ht="13.5" customHeight="1" x14ac:dyDescent="0.2">
      <c r="A64" s="10" t="s">
        <v>105</v>
      </c>
      <c r="B64" s="33" t="s">
        <v>106</v>
      </c>
      <c r="C64" s="26">
        <f>C65+C66</f>
        <v>2300000</v>
      </c>
      <c r="D64" s="26">
        <f>E64-C64</f>
        <v>284000</v>
      </c>
      <c r="E64" s="26">
        <f>E65+E66</f>
        <v>2584000</v>
      </c>
    </row>
    <row r="65" spans="1:5" ht="13.5" customHeight="1" x14ac:dyDescent="0.2">
      <c r="A65" s="20" t="s">
        <v>107</v>
      </c>
      <c r="B65" s="32" t="s">
        <v>108</v>
      </c>
      <c r="C65" s="27">
        <v>250000</v>
      </c>
      <c r="D65" s="27">
        <f t="shared" ref="D65:D68" si="8">E65-C65</f>
        <v>0</v>
      </c>
      <c r="E65" s="27">
        <v>250000</v>
      </c>
    </row>
    <row r="66" spans="1:5" ht="13.5" customHeight="1" x14ac:dyDescent="0.2">
      <c r="A66" s="20" t="s">
        <v>109</v>
      </c>
      <c r="B66" s="32" t="s">
        <v>110</v>
      </c>
      <c r="C66" s="27">
        <v>2050000</v>
      </c>
      <c r="D66" s="27">
        <f t="shared" si="8"/>
        <v>284000</v>
      </c>
      <c r="E66" s="27">
        <v>2334000</v>
      </c>
    </row>
    <row r="67" spans="1:5" ht="26.25" customHeight="1" x14ac:dyDescent="0.2">
      <c r="A67" s="10" t="s">
        <v>111</v>
      </c>
      <c r="B67" s="33" t="s">
        <v>112</v>
      </c>
      <c r="C67" s="26">
        <f>C68</f>
        <v>4800</v>
      </c>
      <c r="D67" s="26">
        <f t="shared" si="8"/>
        <v>0</v>
      </c>
      <c r="E67" s="26">
        <f>E68</f>
        <v>4800</v>
      </c>
    </row>
    <row r="68" spans="1:5" ht="26.25" customHeight="1" x14ac:dyDescent="0.2">
      <c r="A68" s="20" t="s">
        <v>113</v>
      </c>
      <c r="B68" s="32" t="s">
        <v>114</v>
      </c>
      <c r="C68" s="27">
        <v>4800</v>
      </c>
      <c r="D68" s="27">
        <f t="shared" si="8"/>
        <v>0</v>
      </c>
      <c r="E68" s="27">
        <v>4800</v>
      </c>
    </row>
    <row r="69" spans="1:5" ht="31.5" customHeight="1" x14ac:dyDescent="0.2">
      <c r="A69" s="10" t="s">
        <v>134</v>
      </c>
      <c r="B69" s="33" t="s">
        <v>115</v>
      </c>
      <c r="C69" s="26">
        <f>C70+C71+C72</f>
        <v>45083002.43</v>
      </c>
      <c r="D69" s="26">
        <f>E69-C69</f>
        <v>2224792.5200000033</v>
      </c>
      <c r="E69" s="26">
        <f>E70+E71+E72</f>
        <v>47307794.950000003</v>
      </c>
    </row>
    <row r="70" spans="1:5" ht="34.5" customHeight="1" x14ac:dyDescent="0.2">
      <c r="A70" s="20" t="s">
        <v>116</v>
      </c>
      <c r="B70" s="32" t="s">
        <v>117</v>
      </c>
      <c r="C70" s="27">
        <v>23700200</v>
      </c>
      <c r="D70" s="27">
        <f t="shared" ref="D70:D73" si="9">E70-C70</f>
        <v>0</v>
      </c>
      <c r="E70" s="27">
        <v>23700200</v>
      </c>
    </row>
    <row r="71" spans="1:5" ht="19.5" hidden="1" customHeight="1" x14ac:dyDescent="0.2">
      <c r="A71" s="20" t="s">
        <v>118</v>
      </c>
      <c r="B71" s="32" t="s">
        <v>119</v>
      </c>
      <c r="C71" s="27">
        <v>0</v>
      </c>
      <c r="D71" s="27">
        <f t="shared" si="9"/>
        <v>0</v>
      </c>
      <c r="E71" s="27">
        <v>0</v>
      </c>
    </row>
    <row r="72" spans="1:5" ht="13.5" customHeight="1" x14ac:dyDescent="0.2">
      <c r="A72" s="20" t="s">
        <v>120</v>
      </c>
      <c r="B72" s="32" t="s">
        <v>121</v>
      </c>
      <c r="C72" s="27">
        <v>21382802.43</v>
      </c>
      <c r="D72" s="27">
        <f t="shared" si="9"/>
        <v>2224792.5199999996</v>
      </c>
      <c r="E72" s="27">
        <v>23607594.949999999</v>
      </c>
    </row>
    <row r="73" spans="1:5" ht="13.5" hidden="1" customHeight="1" x14ac:dyDescent="0.2">
      <c r="A73" s="20" t="s">
        <v>132</v>
      </c>
      <c r="B73" s="21" t="s">
        <v>123</v>
      </c>
      <c r="C73" s="22">
        <v>0</v>
      </c>
      <c r="D73" s="27">
        <f t="shared" si="9"/>
        <v>0</v>
      </c>
      <c r="E73" s="27">
        <v>0</v>
      </c>
    </row>
    <row r="74" spans="1:5" ht="13.5" customHeight="1" x14ac:dyDescent="0.2">
      <c r="A74" s="13" t="s">
        <v>122</v>
      </c>
      <c r="B74" s="14"/>
      <c r="C74" s="19">
        <f>C10+C19+C22+C28+C36+C41+C43+C50+C53+C59+C64+C67+C69+C73</f>
        <v>967117482.93000007</v>
      </c>
      <c r="D74" s="26">
        <f t="shared" ref="D74" si="10">D10+D19+D22+D28+D36+D41+D43+D50+D53+D59+D64+D67+D69+D73</f>
        <v>126919968.25</v>
      </c>
      <c r="E74" s="26">
        <f>E10+E19+E22+E28+E36+E41+E43+E50+E53+E59+E64+E67+E69+E73</f>
        <v>1094037451.1800001</v>
      </c>
    </row>
    <row r="75" spans="1:5" ht="13.5" customHeight="1" x14ac:dyDescent="0.2">
      <c r="A75" s="6"/>
      <c r="B75" s="4"/>
      <c r="C75" s="4"/>
      <c r="D75" s="4"/>
      <c r="E75" s="4"/>
    </row>
    <row r="76" spans="1:5" ht="13.5" customHeight="1" x14ac:dyDescent="0.2">
      <c r="A76" s="6"/>
      <c r="B76" s="4"/>
      <c r="C76" s="7">
        <v>967117482.92999995</v>
      </c>
      <c r="D76" s="7"/>
      <c r="E76" s="7"/>
    </row>
    <row r="77" spans="1:5" ht="13.5" customHeight="1" x14ac:dyDescent="0.2">
      <c r="A77" s="6"/>
      <c r="B77" s="7"/>
      <c r="C77" s="7"/>
      <c r="D77" s="7"/>
      <c r="E77" s="7"/>
    </row>
    <row r="78" spans="1:5" ht="13.5" customHeight="1" x14ac:dyDescent="0.2">
      <c r="A78" s="6"/>
      <c r="B78" s="7"/>
      <c r="C78" s="7">
        <f>C76-C74</f>
        <v>0</v>
      </c>
      <c r="D78" s="7"/>
      <c r="E78" s="7"/>
    </row>
    <row r="79" spans="1:5" ht="13.5" customHeight="1" x14ac:dyDescent="0.2">
      <c r="A79" s="6"/>
      <c r="B79" s="7"/>
      <c r="C79" s="7"/>
      <c r="D79" s="7"/>
      <c r="E79" s="7"/>
    </row>
    <row r="80" spans="1:5" ht="13.5" customHeight="1" x14ac:dyDescent="0.2">
      <c r="A80" s="6"/>
      <c r="B80" s="7"/>
      <c r="C80" s="7"/>
      <c r="D80" s="7"/>
      <c r="E80" s="7"/>
    </row>
    <row r="81" spans="1:5" ht="13.5" customHeight="1" x14ac:dyDescent="0.2">
      <c r="A81" s="6"/>
      <c r="B81" s="4"/>
      <c r="C81" s="4"/>
      <c r="D81" s="4"/>
      <c r="E81" s="4"/>
    </row>
    <row r="82" spans="1:5" ht="13.5" customHeight="1" x14ac:dyDescent="0.2">
      <c r="A82" s="6"/>
      <c r="B82" s="4"/>
      <c r="C82" s="4"/>
      <c r="D82" s="4"/>
      <c r="E82" s="4"/>
    </row>
    <row r="83" spans="1:5" ht="13.5" customHeight="1" x14ac:dyDescent="0.2">
      <c r="A83" s="6"/>
      <c r="B83" s="4"/>
      <c r="C83" s="4"/>
      <c r="D83" s="4"/>
      <c r="E83" s="4"/>
    </row>
    <row r="84" spans="1:5" ht="13.5" customHeight="1" x14ac:dyDescent="0.2">
      <c r="A84" s="6"/>
      <c r="B84" s="4"/>
      <c r="C84" s="4"/>
      <c r="D84" s="4"/>
      <c r="E84" s="4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</sheetData>
  <mergeCells count="7">
    <mergeCell ref="A5:E5"/>
    <mergeCell ref="A7:E7"/>
    <mergeCell ref="A4:E4"/>
    <mergeCell ref="A1:E1"/>
    <mergeCell ref="A2:E2"/>
    <mergeCell ref="A3:E3"/>
    <mergeCell ref="A6:E6"/>
  </mergeCells>
  <pageMargins left="0.70866141732283472" right="0.51181102362204722" top="0" bottom="0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2"/>
  <sheetViews>
    <sheetView tabSelected="1" view="pageBreakPreview" zoomScaleSheetLayoutView="100" workbookViewId="0">
      <selection activeCell="A6" sqref="A6:H6"/>
    </sheetView>
  </sheetViews>
  <sheetFormatPr defaultColWidth="9.140625" defaultRowHeight="15" customHeight="1" x14ac:dyDescent="0.2"/>
  <cols>
    <col min="1" max="1" width="40.5703125" style="1" customWidth="1"/>
    <col min="2" max="2" width="6.140625" style="2" customWidth="1"/>
    <col min="3" max="3" width="15" style="2" hidden="1" customWidth="1"/>
    <col min="4" max="4" width="14.85546875" style="2" customWidth="1"/>
    <col min="5" max="5" width="13.28515625" style="2" customWidth="1"/>
    <col min="6" max="6" width="14.28515625" style="2" hidden="1" customWidth="1"/>
    <col min="7" max="7" width="14.42578125" style="5" customWidth="1"/>
    <col min="8" max="8" width="14.42578125" style="6" customWidth="1"/>
    <col min="9" max="9" width="12.140625" style="6" customWidth="1"/>
    <col min="10" max="16384" width="9.140625" style="6"/>
  </cols>
  <sheetData>
    <row r="1" spans="1:9" ht="15" customHeight="1" x14ac:dyDescent="0.25">
      <c r="A1" s="36" t="s">
        <v>159</v>
      </c>
      <c r="B1" s="36"/>
      <c r="C1" s="36"/>
      <c r="D1" s="36"/>
      <c r="E1" s="36"/>
      <c r="F1" s="36"/>
      <c r="G1" s="36"/>
      <c r="H1" s="36"/>
    </row>
    <row r="2" spans="1:9" ht="15" customHeight="1" x14ac:dyDescent="0.25">
      <c r="A2" s="36" t="s">
        <v>147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6" t="s">
        <v>152</v>
      </c>
      <c r="B3" s="36"/>
      <c r="C3" s="36"/>
      <c r="D3" s="36"/>
      <c r="E3" s="36"/>
      <c r="F3" s="36"/>
      <c r="G3" s="36"/>
      <c r="H3" s="36"/>
    </row>
    <row r="4" spans="1:9" ht="15" customHeight="1" x14ac:dyDescent="0.25">
      <c r="A4" s="39" t="s">
        <v>153</v>
      </c>
      <c r="B4" s="36"/>
      <c r="C4" s="36"/>
      <c r="D4" s="36"/>
      <c r="E4" s="36"/>
      <c r="F4" s="36"/>
      <c r="G4" s="36"/>
      <c r="H4" s="36"/>
    </row>
    <row r="5" spans="1:9" ht="48" customHeight="1" x14ac:dyDescent="0.2">
      <c r="A5" s="38" t="s">
        <v>154</v>
      </c>
      <c r="B5" s="38"/>
      <c r="C5" s="38"/>
      <c r="D5" s="38"/>
      <c r="E5" s="38"/>
      <c r="F5" s="38"/>
      <c r="G5" s="38"/>
      <c r="H5" s="24"/>
      <c r="I5" s="8"/>
    </row>
    <row r="6" spans="1:9" ht="35.25" customHeight="1" x14ac:dyDescent="0.2">
      <c r="A6" s="40" t="s">
        <v>160</v>
      </c>
      <c r="B6" s="40"/>
      <c r="C6" s="40"/>
      <c r="D6" s="40"/>
      <c r="E6" s="40"/>
      <c r="F6" s="40"/>
      <c r="G6" s="40"/>
      <c r="H6" s="40"/>
      <c r="I6" s="8"/>
    </row>
    <row r="7" spans="1:9" ht="17.25" customHeight="1" x14ac:dyDescent="0.2">
      <c r="A7" s="35" t="s">
        <v>124</v>
      </c>
      <c r="B7" s="35"/>
      <c r="C7" s="35"/>
      <c r="D7" s="35"/>
      <c r="E7" s="35"/>
      <c r="F7" s="35"/>
      <c r="G7" s="35"/>
      <c r="H7" s="35"/>
      <c r="I7" s="8"/>
    </row>
    <row r="8" spans="1:9" s="9" customFormat="1" ht="35.450000000000003" customHeight="1" x14ac:dyDescent="0.25">
      <c r="A8" s="3" t="s">
        <v>0</v>
      </c>
      <c r="B8" s="3" t="s">
        <v>1</v>
      </c>
      <c r="C8" s="3" t="s">
        <v>149</v>
      </c>
      <c r="D8" s="3" t="s">
        <v>2</v>
      </c>
      <c r="E8" s="3" t="s">
        <v>150</v>
      </c>
      <c r="F8" s="3" t="s">
        <v>157</v>
      </c>
      <c r="G8" s="3" t="s">
        <v>2</v>
      </c>
      <c r="H8" s="3" t="s">
        <v>158</v>
      </c>
    </row>
    <row r="9" spans="1:9" s="9" customFormat="1" ht="15" customHeight="1" x14ac:dyDescent="0.25">
      <c r="A9" s="3">
        <v>1</v>
      </c>
      <c r="B9" s="3">
        <v>2</v>
      </c>
      <c r="C9" s="3"/>
      <c r="D9" s="3">
        <v>3</v>
      </c>
      <c r="E9" s="3">
        <v>4</v>
      </c>
      <c r="F9" s="3">
        <v>5</v>
      </c>
      <c r="G9" s="3">
        <v>5</v>
      </c>
      <c r="H9" s="3">
        <v>6</v>
      </c>
    </row>
    <row r="10" spans="1:9" ht="15" customHeight="1" x14ac:dyDescent="0.2">
      <c r="A10" s="10" t="s">
        <v>3</v>
      </c>
      <c r="B10" s="18" t="s">
        <v>4</v>
      </c>
      <c r="C10" s="19">
        <f>C11+C12+C13+C15+C16+C17+C18+C14</f>
        <v>53867032.870000005</v>
      </c>
      <c r="D10" s="19">
        <f>E10-C10</f>
        <v>13000</v>
      </c>
      <c r="E10" s="19">
        <f>E11+E12+E13+E15+E16+E17+E18+E14</f>
        <v>53880032.870000005</v>
      </c>
      <c r="F10" s="19">
        <f>F11+F12+F13+F15+F16+F17+F18+F14</f>
        <v>53578019.670000002</v>
      </c>
      <c r="G10" s="19">
        <f>H10-F10</f>
        <v>0</v>
      </c>
      <c r="H10" s="19">
        <f>H11+H12+H13+H15+H16+H17+H18+H14</f>
        <v>53578019.670000002</v>
      </c>
    </row>
    <row r="11" spans="1:9" ht="22.5" customHeight="1" x14ac:dyDescent="0.2">
      <c r="A11" s="20" t="s">
        <v>5</v>
      </c>
      <c r="B11" s="21" t="s">
        <v>6</v>
      </c>
      <c r="C11" s="22">
        <v>1477660</v>
      </c>
      <c r="D11" s="22">
        <f t="shared" ref="D11:D18" si="0">E11-C11</f>
        <v>0</v>
      </c>
      <c r="E11" s="22">
        <v>1477660</v>
      </c>
      <c r="F11" s="22">
        <v>1477660</v>
      </c>
      <c r="G11" s="22">
        <f>H11-F11</f>
        <v>0</v>
      </c>
      <c r="H11" s="22">
        <v>1477660</v>
      </c>
    </row>
    <row r="12" spans="1:9" ht="33.75" customHeight="1" x14ac:dyDescent="0.2">
      <c r="A12" s="20" t="s">
        <v>7</v>
      </c>
      <c r="B12" s="21" t="s">
        <v>8</v>
      </c>
      <c r="C12" s="22">
        <v>1087660</v>
      </c>
      <c r="D12" s="22">
        <f t="shared" si="0"/>
        <v>0</v>
      </c>
      <c r="E12" s="22">
        <v>1087660</v>
      </c>
      <c r="F12" s="22">
        <v>1087660</v>
      </c>
      <c r="G12" s="22">
        <f t="shared" ref="G12:G74" si="1">H12-F12</f>
        <v>0</v>
      </c>
      <c r="H12" s="22">
        <v>1087660</v>
      </c>
    </row>
    <row r="13" spans="1:9" ht="48.75" customHeight="1" x14ac:dyDescent="0.2">
      <c r="A13" s="20" t="s">
        <v>9</v>
      </c>
      <c r="B13" s="21" t="s">
        <v>10</v>
      </c>
      <c r="C13" s="22">
        <v>17276881.870000001</v>
      </c>
      <c r="D13" s="22">
        <f t="shared" si="0"/>
        <v>13000</v>
      </c>
      <c r="E13" s="22">
        <v>17289881.870000001</v>
      </c>
      <c r="F13" s="22">
        <v>16906968.670000002</v>
      </c>
      <c r="G13" s="22">
        <f t="shared" si="1"/>
        <v>0</v>
      </c>
      <c r="H13" s="22">
        <v>16906968.670000002</v>
      </c>
    </row>
    <row r="14" spans="1:9" ht="15" customHeight="1" x14ac:dyDescent="0.2">
      <c r="A14" s="20" t="s">
        <v>129</v>
      </c>
      <c r="B14" s="21" t="s">
        <v>128</v>
      </c>
      <c r="C14" s="22">
        <v>11500</v>
      </c>
      <c r="D14" s="22">
        <f t="shared" si="0"/>
        <v>0</v>
      </c>
      <c r="E14" s="22">
        <v>11500</v>
      </c>
      <c r="F14" s="22">
        <v>92400</v>
      </c>
      <c r="G14" s="22">
        <f t="shared" si="1"/>
        <v>0</v>
      </c>
      <c r="H14" s="22">
        <v>92400</v>
      </c>
    </row>
    <row r="15" spans="1:9" ht="32.25" customHeight="1" x14ac:dyDescent="0.2">
      <c r="A15" s="20" t="s">
        <v>11</v>
      </c>
      <c r="B15" s="21" t="s">
        <v>12</v>
      </c>
      <c r="C15" s="22">
        <v>8281820</v>
      </c>
      <c r="D15" s="22">
        <f t="shared" si="0"/>
        <v>0</v>
      </c>
      <c r="E15" s="22">
        <v>8281820</v>
      </c>
      <c r="F15" s="22">
        <v>8281820</v>
      </c>
      <c r="G15" s="22">
        <f t="shared" si="1"/>
        <v>0</v>
      </c>
      <c r="H15" s="22">
        <v>8281820</v>
      </c>
    </row>
    <row r="16" spans="1:9" ht="7.5" hidden="1" customHeight="1" x14ac:dyDescent="0.2">
      <c r="A16" s="20" t="s">
        <v>13</v>
      </c>
      <c r="B16" s="21" t="s">
        <v>14</v>
      </c>
      <c r="C16" s="22"/>
      <c r="D16" s="22">
        <f t="shared" si="0"/>
        <v>0</v>
      </c>
      <c r="E16" s="22"/>
      <c r="F16" s="22"/>
      <c r="G16" s="22">
        <f t="shared" si="1"/>
        <v>0</v>
      </c>
      <c r="H16" s="22"/>
    </row>
    <row r="17" spans="1:8" ht="15" customHeight="1" x14ac:dyDescent="0.2">
      <c r="A17" s="20" t="s">
        <v>15</v>
      </c>
      <c r="B17" s="21" t="s">
        <v>16</v>
      </c>
      <c r="C17" s="22">
        <v>1000000</v>
      </c>
      <c r="D17" s="22">
        <f t="shared" si="0"/>
        <v>0</v>
      </c>
      <c r="E17" s="22">
        <v>1000000</v>
      </c>
      <c r="F17" s="22">
        <v>1000000</v>
      </c>
      <c r="G17" s="22">
        <f t="shared" si="1"/>
        <v>0</v>
      </c>
      <c r="H17" s="22">
        <v>1000000</v>
      </c>
    </row>
    <row r="18" spans="1:8" ht="15" customHeight="1" x14ac:dyDescent="0.2">
      <c r="A18" s="20" t="s">
        <v>17</v>
      </c>
      <c r="B18" s="21" t="s">
        <v>18</v>
      </c>
      <c r="C18" s="22">
        <v>24731511</v>
      </c>
      <c r="D18" s="22">
        <f t="shared" si="0"/>
        <v>0</v>
      </c>
      <c r="E18" s="22">
        <v>24731511</v>
      </c>
      <c r="F18" s="22">
        <v>24731511</v>
      </c>
      <c r="G18" s="22">
        <f t="shared" si="1"/>
        <v>0</v>
      </c>
      <c r="H18" s="22">
        <v>24731511</v>
      </c>
    </row>
    <row r="19" spans="1:8" ht="15" hidden="1" customHeight="1" x14ac:dyDescent="0.2">
      <c r="A19" s="10" t="s">
        <v>19</v>
      </c>
      <c r="B19" s="18" t="s">
        <v>20</v>
      </c>
      <c r="C19" s="19">
        <f>C20+C21</f>
        <v>0</v>
      </c>
      <c r="D19" s="19">
        <f>E19-C19</f>
        <v>0</v>
      </c>
      <c r="E19" s="19">
        <f>E20+E21</f>
        <v>0</v>
      </c>
      <c r="F19" s="19">
        <f>F20+F21</f>
        <v>0</v>
      </c>
      <c r="G19" s="19">
        <f t="shared" si="1"/>
        <v>0</v>
      </c>
      <c r="H19" s="19">
        <f>H20+H21</f>
        <v>0</v>
      </c>
    </row>
    <row r="20" spans="1:8" ht="15" hidden="1" customHeight="1" x14ac:dyDescent="0.2">
      <c r="A20" s="20" t="s">
        <v>21</v>
      </c>
      <c r="B20" s="21" t="s">
        <v>22</v>
      </c>
      <c r="C20" s="22">
        <v>0</v>
      </c>
      <c r="D20" s="22">
        <f t="shared" ref="D20:D52" si="2">E20-C20</f>
        <v>0</v>
      </c>
      <c r="E20" s="22">
        <v>0</v>
      </c>
      <c r="F20" s="22">
        <v>0</v>
      </c>
      <c r="G20" s="22">
        <f t="shared" si="1"/>
        <v>0</v>
      </c>
      <c r="H20" s="22">
        <v>0</v>
      </c>
    </row>
    <row r="21" spans="1:8" ht="15" hidden="1" customHeight="1" x14ac:dyDescent="0.2">
      <c r="A21" s="20" t="s">
        <v>23</v>
      </c>
      <c r="B21" s="21" t="s">
        <v>24</v>
      </c>
      <c r="C21" s="12"/>
      <c r="D21" s="11">
        <f t="shared" si="2"/>
        <v>0</v>
      </c>
      <c r="E21" s="12"/>
      <c r="F21" s="12"/>
      <c r="G21" s="11">
        <f t="shared" si="1"/>
        <v>0</v>
      </c>
      <c r="H21" s="12"/>
    </row>
    <row r="22" spans="1:8" ht="30" customHeight="1" x14ac:dyDescent="0.2">
      <c r="A22" s="10" t="s">
        <v>25</v>
      </c>
      <c r="B22" s="18" t="s">
        <v>26</v>
      </c>
      <c r="C22" s="19">
        <f>C23+C24+C25+C26+C27</f>
        <v>3817100</v>
      </c>
      <c r="D22" s="19">
        <f>E22-C22</f>
        <v>0</v>
      </c>
      <c r="E22" s="19">
        <f>E23+E24+E25+E26+E27</f>
        <v>3817100</v>
      </c>
      <c r="F22" s="19">
        <f>F23+F24+F25+F26+F27</f>
        <v>3817100</v>
      </c>
      <c r="G22" s="19">
        <f t="shared" si="1"/>
        <v>0</v>
      </c>
      <c r="H22" s="19">
        <f>H23+H24+H25+H26+H27</f>
        <v>3817100</v>
      </c>
    </row>
    <row r="23" spans="1:8" ht="15" hidden="1" customHeight="1" x14ac:dyDescent="0.2">
      <c r="A23" s="20" t="s">
        <v>27</v>
      </c>
      <c r="B23" s="21" t="s">
        <v>28</v>
      </c>
      <c r="C23" s="12"/>
      <c r="D23" s="11">
        <f t="shared" si="2"/>
        <v>0</v>
      </c>
      <c r="E23" s="12"/>
      <c r="F23" s="12"/>
      <c r="G23" s="11">
        <f t="shared" si="1"/>
        <v>0</v>
      </c>
      <c r="H23" s="12"/>
    </row>
    <row r="24" spans="1:8" ht="15" hidden="1" customHeight="1" x14ac:dyDescent="0.2">
      <c r="A24" s="20" t="s">
        <v>29</v>
      </c>
      <c r="B24" s="21" t="s">
        <v>30</v>
      </c>
      <c r="C24" s="12"/>
      <c r="D24" s="11">
        <f t="shared" si="2"/>
        <v>0</v>
      </c>
      <c r="E24" s="12"/>
      <c r="F24" s="12"/>
      <c r="G24" s="11">
        <f t="shared" si="1"/>
        <v>0</v>
      </c>
      <c r="H24" s="12"/>
    </row>
    <row r="25" spans="1:8" ht="33.75" customHeight="1" x14ac:dyDescent="0.2">
      <c r="A25" s="20" t="s">
        <v>135</v>
      </c>
      <c r="B25" s="21" t="s">
        <v>31</v>
      </c>
      <c r="C25" s="22">
        <v>3817100</v>
      </c>
      <c r="D25" s="22">
        <f t="shared" si="2"/>
        <v>0</v>
      </c>
      <c r="E25" s="22">
        <v>3817100</v>
      </c>
      <c r="F25" s="22">
        <v>3817100</v>
      </c>
      <c r="G25" s="22">
        <f t="shared" si="1"/>
        <v>0</v>
      </c>
      <c r="H25" s="22">
        <v>3817100</v>
      </c>
    </row>
    <row r="26" spans="1:8" ht="15" hidden="1" customHeight="1" x14ac:dyDescent="0.2">
      <c r="A26" s="20" t="s">
        <v>32</v>
      </c>
      <c r="B26" s="21" t="s">
        <v>33</v>
      </c>
      <c r="C26" s="22"/>
      <c r="D26" s="22">
        <f t="shared" si="2"/>
        <v>0</v>
      </c>
      <c r="E26" s="22"/>
      <c r="F26" s="22"/>
      <c r="G26" s="22">
        <f t="shared" si="1"/>
        <v>0</v>
      </c>
      <c r="H26" s="22"/>
    </row>
    <row r="27" spans="1:8" ht="7.5" hidden="1" customHeight="1" x14ac:dyDescent="0.2">
      <c r="A27" s="20" t="s">
        <v>34</v>
      </c>
      <c r="B27" s="21" t="s">
        <v>35</v>
      </c>
      <c r="C27" s="22">
        <v>0</v>
      </c>
      <c r="D27" s="22">
        <f t="shared" si="2"/>
        <v>0</v>
      </c>
      <c r="E27" s="22">
        <v>0</v>
      </c>
      <c r="F27" s="22"/>
      <c r="G27" s="22">
        <f t="shared" si="1"/>
        <v>0</v>
      </c>
      <c r="H27" s="22"/>
    </row>
    <row r="28" spans="1:8" ht="15" customHeight="1" x14ac:dyDescent="0.2">
      <c r="A28" s="10" t="s">
        <v>36</v>
      </c>
      <c r="B28" s="18" t="s">
        <v>37</v>
      </c>
      <c r="C28" s="19">
        <f>C29+C30+C31+C32+C33+C34+C35</f>
        <v>10194200</v>
      </c>
      <c r="D28" s="19">
        <f>E28-C28</f>
        <v>-13000</v>
      </c>
      <c r="E28" s="19">
        <f>E29+E30+E31+E32+E33+E34+E35</f>
        <v>10181200</v>
      </c>
      <c r="F28" s="19">
        <f>F29+F30+F31+F32+F33+F34+F35</f>
        <v>72199367.479999989</v>
      </c>
      <c r="G28" s="19">
        <f t="shared" si="1"/>
        <v>0</v>
      </c>
      <c r="H28" s="19">
        <f>H29+H30+H31+H32+H33+H34+H35</f>
        <v>72199367.479999989</v>
      </c>
    </row>
    <row r="29" spans="1:8" ht="15" customHeight="1" x14ac:dyDescent="0.2">
      <c r="A29" s="20" t="s">
        <v>38</v>
      </c>
      <c r="B29" s="21" t="s">
        <v>39</v>
      </c>
      <c r="C29" s="22">
        <v>844700</v>
      </c>
      <c r="D29" s="22">
        <f t="shared" si="2"/>
        <v>0</v>
      </c>
      <c r="E29" s="22">
        <v>844700</v>
      </c>
      <c r="F29" s="22">
        <v>844700</v>
      </c>
      <c r="G29" s="22">
        <f t="shared" si="1"/>
        <v>0</v>
      </c>
      <c r="H29" s="22">
        <v>844700</v>
      </c>
    </row>
    <row r="30" spans="1:8" ht="15" customHeight="1" x14ac:dyDescent="0.2">
      <c r="A30" s="20" t="s">
        <v>40</v>
      </c>
      <c r="B30" s="21" t="s">
        <v>41</v>
      </c>
      <c r="C30" s="22">
        <v>0</v>
      </c>
      <c r="D30" s="22">
        <f t="shared" si="2"/>
        <v>0</v>
      </c>
      <c r="E30" s="22">
        <v>0</v>
      </c>
      <c r="F30" s="22">
        <v>61711467.479999997</v>
      </c>
      <c r="G30" s="22">
        <f t="shared" si="1"/>
        <v>0</v>
      </c>
      <c r="H30" s="22">
        <v>61711467.479999997</v>
      </c>
    </row>
    <row r="31" spans="1:8" ht="15.75" hidden="1" customHeight="1" x14ac:dyDescent="0.2">
      <c r="A31" s="20" t="s">
        <v>42</v>
      </c>
      <c r="B31" s="21" t="s">
        <v>43</v>
      </c>
      <c r="C31" s="22"/>
      <c r="D31" s="22">
        <f t="shared" si="2"/>
        <v>0</v>
      </c>
      <c r="E31" s="22"/>
      <c r="F31" s="22"/>
      <c r="G31" s="22">
        <f t="shared" si="1"/>
        <v>0</v>
      </c>
      <c r="H31" s="22"/>
    </row>
    <row r="32" spans="1:8" ht="15.75" customHeight="1" x14ac:dyDescent="0.2">
      <c r="A32" s="20" t="s">
        <v>44</v>
      </c>
      <c r="B32" s="21" t="s">
        <v>45</v>
      </c>
      <c r="C32" s="22">
        <v>13000</v>
      </c>
      <c r="D32" s="22">
        <f t="shared" si="2"/>
        <v>-13000</v>
      </c>
      <c r="E32" s="22">
        <v>0</v>
      </c>
      <c r="F32" s="22">
        <v>0</v>
      </c>
      <c r="G32" s="22">
        <f t="shared" si="1"/>
        <v>0</v>
      </c>
      <c r="H32" s="22">
        <v>0</v>
      </c>
    </row>
    <row r="33" spans="1:8" ht="15" customHeight="1" x14ac:dyDescent="0.2">
      <c r="A33" s="20" t="s">
        <v>46</v>
      </c>
      <c r="B33" s="21" t="s">
        <v>47</v>
      </c>
      <c r="C33" s="22">
        <v>9273200</v>
      </c>
      <c r="D33" s="22">
        <f t="shared" si="2"/>
        <v>0</v>
      </c>
      <c r="E33" s="22">
        <v>9273200</v>
      </c>
      <c r="F33" s="22">
        <v>9581400</v>
      </c>
      <c r="G33" s="22">
        <f t="shared" si="1"/>
        <v>0</v>
      </c>
      <c r="H33" s="22">
        <v>9581400</v>
      </c>
    </row>
    <row r="34" spans="1:8" ht="15" hidden="1" customHeight="1" x14ac:dyDescent="0.2">
      <c r="A34" s="20" t="s">
        <v>48</v>
      </c>
      <c r="B34" s="21" t="s">
        <v>49</v>
      </c>
      <c r="C34" s="22"/>
      <c r="D34" s="22">
        <f t="shared" si="2"/>
        <v>0</v>
      </c>
      <c r="E34" s="22"/>
      <c r="F34" s="22"/>
      <c r="G34" s="22">
        <f t="shared" si="1"/>
        <v>0</v>
      </c>
      <c r="H34" s="22"/>
    </row>
    <row r="35" spans="1:8" ht="15" customHeight="1" x14ac:dyDescent="0.2">
      <c r="A35" s="20" t="s">
        <v>50</v>
      </c>
      <c r="B35" s="21" t="s">
        <v>51</v>
      </c>
      <c r="C35" s="22">
        <v>63300</v>
      </c>
      <c r="D35" s="22">
        <f t="shared" si="2"/>
        <v>0</v>
      </c>
      <c r="E35" s="22">
        <v>63300</v>
      </c>
      <c r="F35" s="22">
        <v>61800</v>
      </c>
      <c r="G35" s="22">
        <f t="shared" si="1"/>
        <v>0</v>
      </c>
      <c r="H35" s="22">
        <v>61800</v>
      </c>
    </row>
    <row r="36" spans="1:8" ht="15" customHeight="1" x14ac:dyDescent="0.2">
      <c r="A36" s="10" t="s">
        <v>52</v>
      </c>
      <c r="B36" s="18" t="s">
        <v>53</v>
      </c>
      <c r="C36" s="19">
        <f>C37+C38+C39+C40</f>
        <v>3054900</v>
      </c>
      <c r="D36" s="19">
        <f>E36-C36</f>
        <v>10665555.560000001</v>
      </c>
      <c r="E36" s="19">
        <f>E37+E38+E39+E40</f>
        <v>13720455.560000001</v>
      </c>
      <c r="F36" s="19">
        <f>F37+F38+F39+F40</f>
        <v>9099900</v>
      </c>
      <c r="G36" s="19">
        <f t="shared" si="1"/>
        <v>-45000</v>
      </c>
      <c r="H36" s="19">
        <f>H37+H38+H39+H40</f>
        <v>9054900</v>
      </c>
    </row>
    <row r="37" spans="1:8" ht="15" hidden="1" customHeight="1" x14ac:dyDescent="0.2">
      <c r="A37" s="20" t="s">
        <v>54</v>
      </c>
      <c r="B37" s="21" t="s">
        <v>55</v>
      </c>
      <c r="C37" s="22"/>
      <c r="D37" s="22">
        <f t="shared" si="2"/>
        <v>0</v>
      </c>
      <c r="E37" s="22"/>
      <c r="F37" s="22"/>
      <c r="G37" s="22">
        <f t="shared" si="1"/>
        <v>0</v>
      </c>
      <c r="H37" s="22"/>
    </row>
    <row r="38" spans="1:8" ht="16.5" customHeight="1" x14ac:dyDescent="0.2">
      <c r="A38" s="20" t="s">
        <v>56</v>
      </c>
      <c r="B38" s="21" t="s">
        <v>57</v>
      </c>
      <c r="C38" s="22">
        <v>3054900</v>
      </c>
      <c r="D38" s="22">
        <f t="shared" si="2"/>
        <v>10665555.560000001</v>
      </c>
      <c r="E38" s="22">
        <v>13720455.560000001</v>
      </c>
      <c r="F38" s="22">
        <v>9099900</v>
      </c>
      <c r="G38" s="22">
        <f t="shared" si="1"/>
        <v>-45000</v>
      </c>
      <c r="H38" s="22">
        <v>9054900</v>
      </c>
    </row>
    <row r="39" spans="1:8" ht="15" hidden="1" customHeight="1" x14ac:dyDescent="0.2">
      <c r="A39" s="20" t="s">
        <v>58</v>
      </c>
      <c r="B39" s="21" t="s">
        <v>59</v>
      </c>
      <c r="C39" s="12"/>
      <c r="D39" s="11">
        <f t="shared" si="2"/>
        <v>0</v>
      </c>
      <c r="E39" s="12"/>
      <c r="F39" s="12"/>
      <c r="G39" s="11">
        <f t="shared" si="1"/>
        <v>0</v>
      </c>
      <c r="H39" s="12"/>
    </row>
    <row r="40" spans="1:8" ht="15" hidden="1" customHeight="1" x14ac:dyDescent="0.2">
      <c r="A40" s="20" t="s">
        <v>60</v>
      </c>
      <c r="B40" s="21" t="s">
        <v>61</v>
      </c>
      <c r="C40" s="12"/>
      <c r="D40" s="11">
        <f t="shared" si="2"/>
        <v>0</v>
      </c>
      <c r="E40" s="12"/>
      <c r="F40" s="12"/>
      <c r="G40" s="11">
        <f t="shared" si="1"/>
        <v>0</v>
      </c>
      <c r="H40" s="12"/>
    </row>
    <row r="41" spans="1:8" ht="15" hidden="1" customHeight="1" x14ac:dyDescent="0.2">
      <c r="A41" s="10" t="s">
        <v>62</v>
      </c>
      <c r="B41" s="18" t="s">
        <v>63</v>
      </c>
      <c r="C41" s="25">
        <f>C42</f>
        <v>0</v>
      </c>
      <c r="D41" s="11">
        <f t="shared" si="2"/>
        <v>0</v>
      </c>
      <c r="E41" s="25">
        <f>E42</f>
        <v>0</v>
      </c>
      <c r="F41" s="25">
        <f>F42</f>
        <v>0</v>
      </c>
      <c r="G41" s="11">
        <f t="shared" si="1"/>
        <v>0</v>
      </c>
      <c r="H41" s="25">
        <f>H42</f>
        <v>0</v>
      </c>
    </row>
    <row r="42" spans="1:8" ht="15" hidden="1" customHeight="1" x14ac:dyDescent="0.2">
      <c r="A42" s="20" t="s">
        <v>64</v>
      </c>
      <c r="B42" s="21" t="s">
        <v>65</v>
      </c>
      <c r="C42" s="12"/>
      <c r="D42" s="11">
        <f t="shared" si="2"/>
        <v>0</v>
      </c>
      <c r="E42" s="12"/>
      <c r="F42" s="12"/>
      <c r="G42" s="11">
        <f t="shared" si="1"/>
        <v>0</v>
      </c>
      <c r="H42" s="12"/>
    </row>
    <row r="43" spans="1:8" ht="11.45" customHeight="1" x14ac:dyDescent="0.2">
      <c r="A43" s="10" t="s">
        <v>66</v>
      </c>
      <c r="B43" s="18" t="s">
        <v>67</v>
      </c>
      <c r="C43" s="19">
        <f>C44+C45+C47+C48+C49+C46</f>
        <v>510017095.57999998</v>
      </c>
      <c r="D43" s="19">
        <f>E43-C43</f>
        <v>0</v>
      </c>
      <c r="E43" s="19">
        <f>E44+E45+E47+E48+E49+E46</f>
        <v>510017095.57999998</v>
      </c>
      <c r="F43" s="19">
        <f>F44+F45+F47+F48+F49+F46</f>
        <v>330662580.76999998</v>
      </c>
      <c r="G43" s="19">
        <f t="shared" si="1"/>
        <v>0</v>
      </c>
      <c r="H43" s="19">
        <f>H44+H45+H47+H48+H49+H46</f>
        <v>330662580.76999998</v>
      </c>
    </row>
    <row r="44" spans="1:8" ht="15" customHeight="1" x14ac:dyDescent="0.2">
      <c r="A44" s="20" t="s">
        <v>68</v>
      </c>
      <c r="B44" s="21" t="s">
        <v>69</v>
      </c>
      <c r="C44" s="22">
        <v>124179900</v>
      </c>
      <c r="D44" s="22">
        <f t="shared" si="2"/>
        <v>0</v>
      </c>
      <c r="E44" s="22">
        <v>124179900</v>
      </c>
      <c r="F44" s="22">
        <v>104941700</v>
      </c>
      <c r="G44" s="22">
        <f t="shared" si="1"/>
        <v>0</v>
      </c>
      <c r="H44" s="22">
        <v>104941700</v>
      </c>
    </row>
    <row r="45" spans="1:8" ht="15" customHeight="1" x14ac:dyDescent="0.2">
      <c r="A45" s="20" t="s">
        <v>70</v>
      </c>
      <c r="B45" s="21" t="s">
        <v>71</v>
      </c>
      <c r="C45" s="22">
        <v>335270395.57999998</v>
      </c>
      <c r="D45" s="22">
        <f t="shared" si="2"/>
        <v>0</v>
      </c>
      <c r="E45" s="22">
        <v>335270395.57999998</v>
      </c>
      <c r="F45" s="22">
        <v>175154080.77000001</v>
      </c>
      <c r="G45" s="22">
        <f t="shared" si="1"/>
        <v>0</v>
      </c>
      <c r="H45" s="22">
        <v>175154080.77000001</v>
      </c>
    </row>
    <row r="46" spans="1:8" ht="15" customHeight="1" x14ac:dyDescent="0.2">
      <c r="A46" s="20" t="s">
        <v>131</v>
      </c>
      <c r="B46" s="21" t="s">
        <v>130</v>
      </c>
      <c r="C46" s="22">
        <v>29251840</v>
      </c>
      <c r="D46" s="22">
        <f t="shared" si="2"/>
        <v>0</v>
      </c>
      <c r="E46" s="22">
        <v>29251840</v>
      </c>
      <c r="F46" s="22">
        <v>29251840</v>
      </c>
      <c r="G46" s="22">
        <f t="shared" si="1"/>
        <v>0</v>
      </c>
      <c r="H46" s="22">
        <v>29251840</v>
      </c>
    </row>
    <row r="47" spans="1:8" ht="15" hidden="1" customHeight="1" x14ac:dyDescent="0.2">
      <c r="A47" s="20" t="s">
        <v>72</v>
      </c>
      <c r="B47" s="21" t="s">
        <v>73</v>
      </c>
      <c r="C47" s="22"/>
      <c r="D47" s="22">
        <f t="shared" si="2"/>
        <v>0</v>
      </c>
      <c r="E47" s="22"/>
      <c r="F47" s="22"/>
      <c r="G47" s="22">
        <f t="shared" si="1"/>
        <v>0</v>
      </c>
      <c r="H47" s="22"/>
    </row>
    <row r="48" spans="1:8" ht="15" customHeight="1" x14ac:dyDescent="0.2">
      <c r="A48" s="20" t="s">
        <v>151</v>
      </c>
      <c r="B48" s="21" t="s">
        <v>75</v>
      </c>
      <c r="C48" s="22">
        <v>1522800</v>
      </c>
      <c r="D48" s="22">
        <f t="shared" si="2"/>
        <v>0</v>
      </c>
      <c r="E48" s="22">
        <v>1522800</v>
      </c>
      <c r="F48" s="22">
        <v>1522800</v>
      </c>
      <c r="G48" s="22">
        <v>0</v>
      </c>
      <c r="H48" s="22">
        <v>1522800</v>
      </c>
    </row>
    <row r="49" spans="1:8" ht="15" customHeight="1" x14ac:dyDescent="0.2">
      <c r="A49" s="20" t="s">
        <v>76</v>
      </c>
      <c r="B49" s="21" t="s">
        <v>77</v>
      </c>
      <c r="C49" s="22">
        <v>19792160</v>
      </c>
      <c r="D49" s="22">
        <f t="shared" si="2"/>
        <v>0</v>
      </c>
      <c r="E49" s="22">
        <v>19792160</v>
      </c>
      <c r="F49" s="22">
        <v>19792160</v>
      </c>
      <c r="G49" s="22">
        <f t="shared" si="1"/>
        <v>0</v>
      </c>
      <c r="H49" s="22">
        <v>19792160</v>
      </c>
    </row>
    <row r="50" spans="1:8" ht="15" customHeight="1" x14ac:dyDescent="0.2">
      <c r="A50" s="10" t="s">
        <v>78</v>
      </c>
      <c r="B50" s="18" t="s">
        <v>79</v>
      </c>
      <c r="C50" s="19">
        <f>C51+C52</f>
        <v>56306060.740000002</v>
      </c>
      <c r="D50" s="19">
        <f>E50-C50</f>
        <v>0</v>
      </c>
      <c r="E50" s="19">
        <f>E51+E52</f>
        <v>56306060.740000002</v>
      </c>
      <c r="F50" s="19">
        <f>F51+F52</f>
        <v>56422478.100000001</v>
      </c>
      <c r="G50" s="19">
        <f t="shared" si="1"/>
        <v>0</v>
      </c>
      <c r="H50" s="19">
        <f>H51+H52</f>
        <v>56422478.100000001</v>
      </c>
    </row>
    <row r="51" spans="1:8" ht="15" customHeight="1" x14ac:dyDescent="0.2">
      <c r="A51" s="20" t="s">
        <v>80</v>
      </c>
      <c r="B51" s="21" t="s">
        <v>81</v>
      </c>
      <c r="C51" s="22">
        <v>50656650.740000002</v>
      </c>
      <c r="D51" s="22">
        <f>E51-C51</f>
        <v>0</v>
      </c>
      <c r="E51" s="22">
        <v>50656650.740000002</v>
      </c>
      <c r="F51" s="22">
        <v>50773068.100000001</v>
      </c>
      <c r="G51" s="22">
        <f t="shared" si="1"/>
        <v>0</v>
      </c>
      <c r="H51" s="22">
        <v>50773068.100000001</v>
      </c>
    </row>
    <row r="52" spans="1:8" ht="15" customHeight="1" x14ac:dyDescent="0.2">
      <c r="A52" s="20" t="s">
        <v>82</v>
      </c>
      <c r="B52" s="21" t="s">
        <v>83</v>
      </c>
      <c r="C52" s="22">
        <v>5649410</v>
      </c>
      <c r="D52" s="22">
        <f t="shared" si="2"/>
        <v>0</v>
      </c>
      <c r="E52" s="22">
        <v>5649410</v>
      </c>
      <c r="F52" s="22">
        <v>5649410</v>
      </c>
      <c r="G52" s="22">
        <f t="shared" si="1"/>
        <v>0</v>
      </c>
      <c r="H52" s="22">
        <v>5649410</v>
      </c>
    </row>
    <row r="53" spans="1:8" ht="15" customHeight="1" x14ac:dyDescent="0.2">
      <c r="A53" s="10" t="s">
        <v>84</v>
      </c>
      <c r="B53" s="18" t="s">
        <v>85</v>
      </c>
      <c r="C53" s="19">
        <f>C54+C55+C56+C57+C58</f>
        <v>9399912.2300000004</v>
      </c>
      <c r="D53" s="19">
        <f>E53-C53</f>
        <v>0</v>
      </c>
      <c r="E53" s="19">
        <f>E54+E55+E56+E57+E58</f>
        <v>9399912.2300000004</v>
      </c>
      <c r="F53" s="19">
        <f>F54+F55+F56+F57+F58</f>
        <v>16776134.33</v>
      </c>
      <c r="G53" s="19">
        <f t="shared" si="1"/>
        <v>0</v>
      </c>
      <c r="H53" s="19">
        <f>H54+H55+H56+H57+H58</f>
        <v>16776134.33</v>
      </c>
    </row>
    <row r="54" spans="1:8" ht="15" hidden="1" customHeight="1" x14ac:dyDescent="0.2">
      <c r="A54" s="20" t="s">
        <v>133</v>
      </c>
      <c r="B54" s="21" t="s">
        <v>86</v>
      </c>
      <c r="C54" s="22">
        <v>0</v>
      </c>
      <c r="D54" s="22">
        <f>E54-C54</f>
        <v>0</v>
      </c>
      <c r="E54" s="22">
        <v>0</v>
      </c>
      <c r="F54" s="22">
        <v>0</v>
      </c>
      <c r="G54" s="22">
        <f>H54-F54</f>
        <v>0</v>
      </c>
      <c r="H54" s="22">
        <v>0</v>
      </c>
    </row>
    <row r="55" spans="1:8" ht="15" hidden="1" customHeight="1" x14ac:dyDescent="0.2">
      <c r="A55" s="20" t="s">
        <v>87</v>
      </c>
      <c r="B55" s="21" t="s">
        <v>88</v>
      </c>
      <c r="C55" s="22"/>
      <c r="D55" s="22">
        <f t="shared" ref="D55:D73" si="3">E55-C55</f>
        <v>0</v>
      </c>
      <c r="E55" s="22"/>
      <c r="F55" s="22"/>
      <c r="G55" s="22">
        <f t="shared" si="1"/>
        <v>0</v>
      </c>
      <c r="H55" s="22"/>
    </row>
    <row r="56" spans="1:8" ht="15" customHeight="1" x14ac:dyDescent="0.2">
      <c r="A56" s="20" t="s">
        <v>89</v>
      </c>
      <c r="B56" s="21" t="s">
        <v>90</v>
      </c>
      <c r="C56" s="22">
        <f>4855512.23+800000</f>
        <v>5655512.2300000004</v>
      </c>
      <c r="D56" s="22">
        <f t="shared" si="3"/>
        <v>0</v>
      </c>
      <c r="E56" s="22">
        <f>4855512.23+800000</f>
        <v>5655512.2300000004</v>
      </c>
      <c r="F56" s="22">
        <f>12231734.33+800000</f>
        <v>13031734.33</v>
      </c>
      <c r="G56" s="22">
        <f t="shared" si="1"/>
        <v>0</v>
      </c>
      <c r="H56" s="22">
        <f>12231734.33+800000</f>
        <v>13031734.33</v>
      </c>
    </row>
    <row r="57" spans="1:8" ht="15" customHeight="1" x14ac:dyDescent="0.2">
      <c r="A57" s="20" t="s">
        <v>91</v>
      </c>
      <c r="B57" s="21" t="s">
        <v>92</v>
      </c>
      <c r="C57" s="22">
        <v>3744400</v>
      </c>
      <c r="D57" s="22">
        <f t="shared" si="3"/>
        <v>0</v>
      </c>
      <c r="E57" s="22">
        <v>3744400</v>
      </c>
      <c r="F57" s="22">
        <v>3744400</v>
      </c>
      <c r="G57" s="22">
        <f t="shared" si="1"/>
        <v>0</v>
      </c>
      <c r="H57" s="22">
        <v>3744400</v>
      </c>
    </row>
    <row r="58" spans="1:8" ht="15" hidden="1" customHeight="1" x14ac:dyDescent="0.2">
      <c r="A58" s="20" t="s">
        <v>93</v>
      </c>
      <c r="B58" s="21" t="s">
        <v>94</v>
      </c>
      <c r="C58" s="12"/>
      <c r="D58" s="11">
        <f t="shared" si="3"/>
        <v>0</v>
      </c>
      <c r="E58" s="12"/>
      <c r="F58" s="12"/>
      <c r="G58" s="11">
        <f t="shared" si="1"/>
        <v>0</v>
      </c>
      <c r="H58" s="12"/>
    </row>
    <row r="59" spans="1:8" ht="15" hidden="1" customHeight="1" x14ac:dyDescent="0.2">
      <c r="A59" s="10" t="s">
        <v>95</v>
      </c>
      <c r="B59" s="18" t="s">
        <v>96</v>
      </c>
      <c r="C59" s="19">
        <f>C60+C61+C62+C63</f>
        <v>0</v>
      </c>
      <c r="D59" s="19">
        <f t="shared" si="3"/>
        <v>0</v>
      </c>
      <c r="E59" s="19">
        <f>E60+E61+E62+E63</f>
        <v>0</v>
      </c>
      <c r="F59" s="19">
        <f>F60+F61+F62+F63</f>
        <v>0</v>
      </c>
      <c r="G59" s="19">
        <f t="shared" si="1"/>
        <v>0</v>
      </c>
      <c r="H59" s="19">
        <f>H60+H61+H62+H63</f>
        <v>0</v>
      </c>
    </row>
    <row r="60" spans="1:8" ht="15" hidden="1" customHeight="1" x14ac:dyDescent="0.2">
      <c r="A60" s="20" t="s">
        <v>97</v>
      </c>
      <c r="B60" s="21" t="s">
        <v>98</v>
      </c>
      <c r="C60" s="12"/>
      <c r="D60" s="11">
        <f t="shared" si="3"/>
        <v>0</v>
      </c>
      <c r="E60" s="12"/>
      <c r="F60" s="12"/>
      <c r="G60" s="11">
        <f t="shared" si="1"/>
        <v>0</v>
      </c>
      <c r="H60" s="12"/>
    </row>
    <row r="61" spans="1:8" ht="15" hidden="1" customHeight="1" x14ac:dyDescent="0.2">
      <c r="A61" s="20" t="s">
        <v>99</v>
      </c>
      <c r="B61" s="21" t="s">
        <v>100</v>
      </c>
      <c r="C61" s="22"/>
      <c r="D61" s="22">
        <f t="shared" si="3"/>
        <v>0</v>
      </c>
      <c r="E61" s="22"/>
      <c r="F61" s="22"/>
      <c r="G61" s="22">
        <f t="shared" si="1"/>
        <v>0</v>
      </c>
      <c r="H61" s="22"/>
    </row>
    <row r="62" spans="1:8" ht="15" hidden="1" customHeight="1" x14ac:dyDescent="0.2">
      <c r="A62" s="20" t="s">
        <v>101</v>
      </c>
      <c r="B62" s="21" t="s">
        <v>102</v>
      </c>
      <c r="C62" s="22">
        <v>0</v>
      </c>
      <c r="D62" s="22">
        <f t="shared" si="3"/>
        <v>0</v>
      </c>
      <c r="E62" s="22">
        <v>0</v>
      </c>
      <c r="F62" s="22">
        <v>0</v>
      </c>
      <c r="G62" s="22">
        <f t="shared" si="1"/>
        <v>0</v>
      </c>
      <c r="H62" s="22">
        <v>0</v>
      </c>
    </row>
    <row r="63" spans="1:8" ht="15" hidden="1" customHeight="1" x14ac:dyDescent="0.2">
      <c r="A63" s="20" t="s">
        <v>103</v>
      </c>
      <c r="B63" s="21" t="s">
        <v>104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customHeight="1" x14ac:dyDescent="0.2">
      <c r="A64" s="10" t="s">
        <v>105</v>
      </c>
      <c r="B64" s="18" t="s">
        <v>106</v>
      </c>
      <c r="C64" s="19">
        <f>C65+C66</f>
        <v>2300000</v>
      </c>
      <c r="D64" s="19">
        <f>E64-C64</f>
        <v>0</v>
      </c>
      <c r="E64" s="19">
        <f>E65+E66</f>
        <v>2300000</v>
      </c>
      <c r="F64" s="19">
        <f>F65+F66</f>
        <v>2300000</v>
      </c>
      <c r="G64" s="19">
        <f t="shared" si="1"/>
        <v>0</v>
      </c>
      <c r="H64" s="19">
        <f>H65+H66</f>
        <v>2300000</v>
      </c>
    </row>
    <row r="65" spans="1:8" ht="15" customHeight="1" x14ac:dyDescent="0.2">
      <c r="A65" s="20" t="s">
        <v>107</v>
      </c>
      <c r="B65" s="21" t="s">
        <v>108</v>
      </c>
      <c r="C65" s="22">
        <v>250000</v>
      </c>
      <c r="D65" s="22">
        <f t="shared" si="3"/>
        <v>0</v>
      </c>
      <c r="E65" s="22">
        <v>250000</v>
      </c>
      <c r="F65" s="22">
        <v>250000</v>
      </c>
      <c r="G65" s="22">
        <f t="shared" si="1"/>
        <v>0</v>
      </c>
      <c r="H65" s="22">
        <v>250000</v>
      </c>
    </row>
    <row r="66" spans="1:8" ht="15" customHeight="1" x14ac:dyDescent="0.2">
      <c r="A66" s="20" t="s">
        <v>109</v>
      </c>
      <c r="B66" s="21" t="s">
        <v>110</v>
      </c>
      <c r="C66" s="22">
        <v>2050000</v>
      </c>
      <c r="D66" s="22">
        <f t="shared" si="3"/>
        <v>0</v>
      </c>
      <c r="E66" s="22">
        <v>2050000</v>
      </c>
      <c r="F66" s="22">
        <v>2050000</v>
      </c>
      <c r="G66" s="22">
        <f t="shared" si="1"/>
        <v>0</v>
      </c>
      <c r="H66" s="22">
        <v>2050000</v>
      </c>
    </row>
    <row r="67" spans="1:8" ht="21" customHeight="1" x14ac:dyDescent="0.2">
      <c r="A67" s="10" t="s">
        <v>111</v>
      </c>
      <c r="B67" s="18" t="s">
        <v>112</v>
      </c>
      <c r="C67" s="25">
        <f>C68</f>
        <v>2450</v>
      </c>
      <c r="D67" s="11">
        <f t="shared" si="3"/>
        <v>0</v>
      </c>
      <c r="E67" s="25">
        <f>E68</f>
        <v>2450</v>
      </c>
      <c r="F67" s="25">
        <f>F68</f>
        <v>0</v>
      </c>
      <c r="G67" s="11">
        <f t="shared" si="1"/>
        <v>0</v>
      </c>
      <c r="H67" s="25">
        <f>H68</f>
        <v>0</v>
      </c>
    </row>
    <row r="68" spans="1:8" ht="24.75" customHeight="1" x14ac:dyDescent="0.2">
      <c r="A68" s="20" t="s">
        <v>113</v>
      </c>
      <c r="B68" s="21" t="s">
        <v>114</v>
      </c>
      <c r="C68" s="11">
        <v>2450</v>
      </c>
      <c r="D68" s="11">
        <f t="shared" si="3"/>
        <v>0</v>
      </c>
      <c r="E68" s="11">
        <v>2450</v>
      </c>
      <c r="F68" s="11">
        <v>0</v>
      </c>
      <c r="G68" s="11">
        <f t="shared" si="1"/>
        <v>0</v>
      </c>
      <c r="H68" s="11">
        <v>0</v>
      </c>
    </row>
    <row r="69" spans="1:8" ht="31.5" customHeight="1" x14ac:dyDescent="0.2">
      <c r="A69" s="10" t="s">
        <v>134</v>
      </c>
      <c r="B69" s="18" t="s">
        <v>115</v>
      </c>
      <c r="C69" s="19">
        <f>C70+C71+C72</f>
        <v>35866900</v>
      </c>
      <c r="D69" s="19">
        <f>E69-C69</f>
        <v>0</v>
      </c>
      <c r="E69" s="19">
        <f>E70+E71+E72</f>
        <v>35866900</v>
      </c>
      <c r="F69" s="19">
        <f>F70+F71+F72</f>
        <v>23700200</v>
      </c>
      <c r="G69" s="19">
        <f t="shared" si="1"/>
        <v>0</v>
      </c>
      <c r="H69" s="19">
        <f>H70+H71+H72</f>
        <v>23700200</v>
      </c>
    </row>
    <row r="70" spans="1:8" ht="36" customHeight="1" x14ac:dyDescent="0.2">
      <c r="A70" s="20" t="s">
        <v>116</v>
      </c>
      <c r="B70" s="21" t="s">
        <v>117</v>
      </c>
      <c r="C70" s="22">
        <v>23700200</v>
      </c>
      <c r="D70" s="22">
        <f t="shared" si="3"/>
        <v>0</v>
      </c>
      <c r="E70" s="22">
        <v>23700200</v>
      </c>
      <c r="F70" s="22">
        <v>23700200</v>
      </c>
      <c r="G70" s="22">
        <f t="shared" si="1"/>
        <v>0</v>
      </c>
      <c r="H70" s="22">
        <v>23700200</v>
      </c>
    </row>
    <row r="71" spans="1:8" ht="15" hidden="1" customHeight="1" x14ac:dyDescent="0.2">
      <c r="A71" s="20" t="s">
        <v>118</v>
      </c>
      <c r="B71" s="21" t="s">
        <v>119</v>
      </c>
      <c r="C71" s="22"/>
      <c r="D71" s="22">
        <f t="shared" si="3"/>
        <v>0</v>
      </c>
      <c r="E71" s="22"/>
      <c r="F71" s="22"/>
      <c r="G71" s="22">
        <f t="shared" si="1"/>
        <v>0</v>
      </c>
      <c r="H71" s="22"/>
    </row>
    <row r="72" spans="1:8" ht="15" customHeight="1" x14ac:dyDescent="0.2">
      <c r="A72" s="20" t="s">
        <v>120</v>
      </c>
      <c r="B72" s="21" t="s">
        <v>121</v>
      </c>
      <c r="C72" s="22">
        <v>12166700</v>
      </c>
      <c r="D72" s="22">
        <f t="shared" si="3"/>
        <v>0</v>
      </c>
      <c r="E72" s="22">
        <v>12166700</v>
      </c>
      <c r="F72" s="22">
        <v>0</v>
      </c>
      <c r="G72" s="22">
        <f t="shared" si="1"/>
        <v>0</v>
      </c>
      <c r="H72" s="22">
        <v>0</v>
      </c>
    </row>
    <row r="73" spans="1:8" ht="15" customHeight="1" x14ac:dyDescent="0.2">
      <c r="A73" s="20" t="s">
        <v>132</v>
      </c>
      <c r="B73" s="21" t="s">
        <v>123</v>
      </c>
      <c r="C73" s="22">
        <v>16974000</v>
      </c>
      <c r="D73" s="22">
        <f t="shared" si="3"/>
        <v>0</v>
      </c>
      <c r="E73" s="22">
        <v>16974000</v>
      </c>
      <c r="F73" s="22">
        <v>28390000</v>
      </c>
      <c r="G73" s="22">
        <f t="shared" si="1"/>
        <v>0</v>
      </c>
      <c r="H73" s="22">
        <v>28390000</v>
      </c>
    </row>
    <row r="74" spans="1:8" ht="15" customHeight="1" x14ac:dyDescent="0.2">
      <c r="A74" s="13" t="s">
        <v>122</v>
      </c>
      <c r="B74" s="14"/>
      <c r="C74" s="19">
        <f>C10+C19+C22+C28+C36+C41+C43+C50+C53+C59+C64+C67+C69+C73</f>
        <v>701799651.42000008</v>
      </c>
      <c r="D74" s="19">
        <f>E74-C74</f>
        <v>10665555.559999943</v>
      </c>
      <c r="E74" s="19">
        <f>E10+E19+E22+E28+E36+E41+E43+E50+E53+E59+E64+E67+E69+E73</f>
        <v>712465206.98000002</v>
      </c>
      <c r="F74" s="19">
        <f>F10+F19+F22+F28+F36+F41+F43+F50+F53+F59+F64+F67+F69+F73</f>
        <v>596945780.35000002</v>
      </c>
      <c r="G74" s="19">
        <f t="shared" si="1"/>
        <v>-45000</v>
      </c>
      <c r="H74" s="19">
        <f>H10+H19+H22+H28+H36+H41+H43+H50+H53+H59+H64+H67+H69+H73</f>
        <v>596900780.35000002</v>
      </c>
    </row>
    <row r="75" spans="1:8" ht="15" customHeight="1" x14ac:dyDescent="0.2">
      <c r="A75" s="6"/>
      <c r="B75" s="4"/>
      <c r="C75" s="4"/>
      <c r="D75" s="4"/>
      <c r="E75" s="4"/>
      <c r="F75" s="4"/>
      <c r="G75" s="6"/>
    </row>
    <row r="76" spans="1:8" ht="18" customHeight="1" x14ac:dyDescent="0.2">
      <c r="A76" s="6"/>
      <c r="B76" s="4"/>
      <c r="C76" s="7">
        <v>701799651.41999996</v>
      </c>
      <c r="D76" s="7"/>
      <c r="E76" s="7"/>
      <c r="F76" s="7">
        <v>596945780.35000002</v>
      </c>
      <c r="G76" s="16"/>
      <c r="H76" s="16"/>
    </row>
    <row r="77" spans="1:8" ht="15" customHeight="1" x14ac:dyDescent="0.2">
      <c r="A77" s="6"/>
      <c r="B77" s="4"/>
      <c r="C77" s="7"/>
      <c r="D77" s="7"/>
      <c r="E77" s="7">
        <f>E74-E73</f>
        <v>695491206.98000002</v>
      </c>
      <c r="F77" s="7"/>
      <c r="G77" s="16"/>
      <c r="H77" s="7">
        <f>H74-H73</f>
        <v>568510780.35000002</v>
      </c>
    </row>
    <row r="78" spans="1:8" ht="15" hidden="1" customHeight="1" x14ac:dyDescent="0.2">
      <c r="A78" s="6"/>
      <c r="B78" s="4"/>
      <c r="C78" s="7">
        <f>C74-C76</f>
        <v>0</v>
      </c>
      <c r="D78" s="4"/>
      <c r="E78" s="7">
        <f>E74-E76</f>
        <v>712465206.98000002</v>
      </c>
      <c r="F78" s="7">
        <f>F74-F76</f>
        <v>0</v>
      </c>
      <c r="G78" s="6"/>
      <c r="H78" s="7">
        <f>H74-H76</f>
        <v>596900780.35000002</v>
      </c>
    </row>
    <row r="79" spans="1:8" ht="15" customHeight="1" x14ac:dyDescent="0.2">
      <c r="A79" s="6"/>
      <c r="B79" s="4"/>
      <c r="C79" s="4"/>
      <c r="D79" s="4"/>
      <c r="E79" s="4"/>
      <c r="F79" s="4"/>
      <c r="G79" s="6"/>
    </row>
    <row r="80" spans="1:8" ht="15" customHeight="1" x14ac:dyDescent="0.2">
      <c r="A80" s="6"/>
      <c r="B80" s="4"/>
      <c r="C80" s="4"/>
      <c r="D80" s="4"/>
      <c r="E80" s="7"/>
      <c r="F80" s="7"/>
      <c r="G80" s="16"/>
      <c r="H80" s="7"/>
    </row>
    <row r="81" spans="1:7" ht="15" customHeight="1" x14ac:dyDescent="0.2">
      <c r="A81" s="6"/>
      <c r="B81" s="4"/>
      <c r="C81" s="4"/>
      <c r="D81" s="4"/>
      <c r="E81" s="4"/>
      <c r="F81" s="4"/>
      <c r="G81" s="6"/>
    </row>
    <row r="82" spans="1:7" ht="15" customHeight="1" x14ac:dyDescent="0.2">
      <c r="A82" s="6"/>
      <c r="B82" s="4"/>
      <c r="C82" s="4"/>
      <c r="D82" s="4"/>
      <c r="E82" s="4"/>
      <c r="F82" s="4"/>
      <c r="G82" s="6"/>
    </row>
    <row r="83" spans="1:7" ht="15" customHeight="1" x14ac:dyDescent="0.2">
      <c r="A83" s="6"/>
      <c r="B83" s="4"/>
      <c r="C83" s="4"/>
      <c r="D83" s="4"/>
      <c r="E83" s="4"/>
      <c r="F83" s="4"/>
      <c r="G83" s="6"/>
    </row>
    <row r="84" spans="1:7" ht="15" customHeight="1" x14ac:dyDescent="0.2">
      <c r="A84" s="6"/>
      <c r="B84" s="4"/>
      <c r="C84" s="4"/>
      <c r="D84" s="4"/>
      <c r="E84" s="4"/>
      <c r="F84" s="4"/>
      <c r="G84" s="6"/>
    </row>
    <row r="85" spans="1:7" ht="15" customHeight="1" x14ac:dyDescent="0.2">
      <c r="A85" s="6"/>
      <c r="B85" s="4"/>
      <c r="C85" s="4"/>
      <c r="D85" s="4"/>
      <c r="E85" s="4"/>
      <c r="F85" s="4"/>
      <c r="G85" s="6"/>
    </row>
    <row r="86" spans="1:7" ht="15" customHeight="1" x14ac:dyDescent="0.2">
      <c r="A86" s="6"/>
      <c r="B86" s="4"/>
      <c r="C86" s="4"/>
      <c r="D86" s="4"/>
      <c r="E86" s="4"/>
      <c r="F86" s="4"/>
      <c r="G86" s="6"/>
    </row>
    <row r="87" spans="1:7" ht="15" customHeight="1" x14ac:dyDescent="0.2">
      <c r="A87" s="6"/>
      <c r="B87" s="4"/>
      <c r="C87" s="4"/>
      <c r="D87" s="4"/>
      <c r="E87" s="4"/>
      <c r="F87" s="4"/>
      <c r="G87" s="6"/>
    </row>
    <row r="88" spans="1:7" ht="15" customHeight="1" x14ac:dyDescent="0.2">
      <c r="A88" s="6"/>
      <c r="B88" s="4"/>
      <c r="C88" s="4"/>
      <c r="D88" s="4"/>
      <c r="E88" s="4"/>
      <c r="F88" s="4"/>
      <c r="G88" s="6"/>
    </row>
    <row r="89" spans="1:7" ht="15" customHeight="1" x14ac:dyDescent="0.2">
      <c r="A89" s="6"/>
      <c r="B89" s="4"/>
      <c r="C89" s="4"/>
      <c r="D89" s="4"/>
      <c r="E89" s="4"/>
      <c r="F89" s="4"/>
      <c r="G89" s="6"/>
    </row>
    <row r="90" spans="1:7" ht="15" customHeight="1" x14ac:dyDescent="0.2">
      <c r="A90" s="6"/>
      <c r="B90" s="4"/>
      <c r="C90" s="4"/>
      <c r="D90" s="4"/>
      <c r="E90" s="4"/>
      <c r="F90" s="4"/>
      <c r="G90" s="6"/>
    </row>
    <row r="91" spans="1:7" ht="15" customHeight="1" x14ac:dyDescent="0.2">
      <c r="A91" s="6"/>
      <c r="B91" s="4"/>
      <c r="C91" s="4"/>
      <c r="D91" s="4"/>
      <c r="E91" s="4"/>
      <c r="F91" s="4"/>
      <c r="G91" s="6"/>
    </row>
    <row r="92" spans="1:7" ht="15" customHeight="1" x14ac:dyDescent="0.2">
      <c r="A92" s="6"/>
      <c r="B92" s="4"/>
      <c r="C92" s="4"/>
      <c r="D92" s="4"/>
      <c r="E92" s="4"/>
      <c r="F92" s="4"/>
      <c r="G92" s="6"/>
    </row>
    <row r="93" spans="1:7" ht="15" customHeight="1" x14ac:dyDescent="0.2">
      <c r="A93" s="6"/>
      <c r="B93" s="4"/>
      <c r="C93" s="4"/>
      <c r="D93" s="4"/>
      <c r="E93" s="4"/>
      <c r="F93" s="4"/>
      <c r="G93" s="6"/>
    </row>
    <row r="94" spans="1:7" ht="15" customHeight="1" x14ac:dyDescent="0.2">
      <c r="A94" s="6"/>
      <c r="B94" s="4"/>
      <c r="C94" s="4"/>
      <c r="D94" s="4"/>
      <c r="E94" s="4"/>
      <c r="F94" s="4"/>
      <c r="G94" s="6"/>
    </row>
    <row r="95" spans="1:7" ht="15" customHeight="1" x14ac:dyDescent="0.2">
      <c r="A95" s="6"/>
      <c r="B95" s="4"/>
      <c r="C95" s="4"/>
      <c r="D95" s="4"/>
      <c r="E95" s="4"/>
      <c r="F95" s="4"/>
      <c r="G95" s="6"/>
    </row>
    <row r="96" spans="1:7" ht="15" customHeight="1" x14ac:dyDescent="0.2">
      <c r="A96" s="6"/>
      <c r="B96" s="4"/>
      <c r="C96" s="4"/>
      <c r="D96" s="4"/>
      <c r="E96" s="4"/>
      <c r="F96" s="4"/>
      <c r="G96" s="6"/>
    </row>
    <row r="97" spans="1:7" ht="15" customHeight="1" x14ac:dyDescent="0.2">
      <c r="A97" s="6"/>
      <c r="B97" s="4"/>
      <c r="C97" s="4"/>
      <c r="D97" s="4"/>
      <c r="E97" s="4"/>
      <c r="F97" s="4"/>
      <c r="G97" s="6"/>
    </row>
    <row r="98" spans="1:7" ht="15" customHeight="1" x14ac:dyDescent="0.2">
      <c r="A98" s="6"/>
      <c r="B98" s="4"/>
      <c r="C98" s="4"/>
      <c r="D98" s="4"/>
      <c r="E98" s="4"/>
      <c r="F98" s="4"/>
      <c r="G98" s="6"/>
    </row>
    <row r="99" spans="1:7" ht="15" customHeight="1" x14ac:dyDescent="0.2">
      <c r="A99" s="6"/>
      <c r="B99" s="4"/>
      <c r="C99" s="4"/>
      <c r="D99" s="4"/>
      <c r="E99" s="4"/>
      <c r="F99" s="4"/>
      <c r="G99" s="6"/>
    </row>
    <row r="100" spans="1:7" ht="15" customHeight="1" x14ac:dyDescent="0.2">
      <c r="A100" s="6"/>
      <c r="B100" s="4"/>
      <c r="C100" s="4"/>
      <c r="D100" s="4"/>
      <c r="E100" s="4"/>
      <c r="F100" s="4"/>
      <c r="G100" s="6"/>
    </row>
    <row r="101" spans="1:7" ht="15" customHeight="1" x14ac:dyDescent="0.2">
      <c r="A101" s="6"/>
      <c r="B101" s="4"/>
      <c r="C101" s="4"/>
      <c r="D101" s="4"/>
      <c r="E101" s="4"/>
      <c r="F101" s="4"/>
      <c r="G101" s="6"/>
    </row>
    <row r="102" spans="1:7" ht="15" customHeight="1" x14ac:dyDescent="0.2">
      <c r="A102" s="6"/>
      <c r="B102" s="4"/>
      <c r="C102" s="4"/>
      <c r="D102" s="4"/>
      <c r="E102" s="4"/>
      <c r="F102" s="4"/>
      <c r="G102" s="6"/>
    </row>
  </sheetData>
  <mergeCells count="7">
    <mergeCell ref="A7:H7"/>
    <mergeCell ref="A1:H1"/>
    <mergeCell ref="A2:H2"/>
    <mergeCell ref="A3:H3"/>
    <mergeCell ref="A4:H4"/>
    <mergeCell ref="A5:G5"/>
    <mergeCell ref="A6:H6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2021-01-19T03:13:37Z</dcterms:modified>
</cp:coreProperties>
</file>