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251"/>
  </bookViews>
  <sheets>
    <sheet name="2019" sheetId="2" r:id="rId1"/>
    <sheet name="2020" sheetId="4" r:id="rId2"/>
    <sheet name="2021" sheetId="5" r:id="rId3"/>
  </sheets>
  <definedNames>
    <definedName name="_xlnm.Print_Area" localSheetId="0">'2019'!$B$1:$AN$20</definedName>
  </definedNames>
  <calcPr calcId="124519"/>
</workbook>
</file>

<file path=xl/calcChain.xml><?xml version="1.0" encoding="utf-8"?>
<calcChain xmlns="http://schemas.openxmlformats.org/spreadsheetml/2006/main">
  <c r="AM17" i="2"/>
  <c r="AE14"/>
  <c r="AM14" l="1"/>
  <c r="N9" i="5"/>
  <c r="L9"/>
  <c r="K9"/>
  <c r="J9"/>
  <c r="I9"/>
  <c r="H9"/>
  <c r="G9"/>
  <c r="F9"/>
  <c r="N9" i="4"/>
  <c r="L9"/>
  <c r="K9"/>
  <c r="J9"/>
  <c r="I9"/>
  <c r="H9"/>
  <c r="G9"/>
  <c r="F9"/>
  <c r="AN12" i="2"/>
  <c r="AJ12"/>
  <c r="AH12"/>
  <c r="AG12"/>
  <c r="AM15"/>
  <c r="AK14"/>
  <c r="AK12" s="1"/>
  <c r="AE18"/>
  <c r="AF14"/>
  <c r="AI14"/>
  <c r="AI12" s="1"/>
  <c r="AI17"/>
  <c r="AM12" l="1"/>
  <c r="AE17"/>
  <c r="AE16" l="1"/>
  <c r="AM11"/>
  <c r="AN10"/>
  <c r="AL10"/>
  <c r="AK10"/>
  <c r="AJ10"/>
  <c r="AI10"/>
  <c r="AH10"/>
  <c r="AG10"/>
  <c r="AF10"/>
  <c r="AN20" l="1"/>
  <c r="AJ20"/>
  <c r="AK20"/>
  <c r="AI20"/>
  <c r="AH20"/>
  <c r="AG20"/>
  <c r="AE15"/>
  <c r="AM20"/>
  <c r="AL13" l="1"/>
  <c r="AF13"/>
  <c r="AL12" l="1"/>
  <c r="AL20" s="1"/>
  <c r="AF12"/>
  <c r="AF20" s="1"/>
  <c r="AE20" s="1"/>
  <c r="AE11"/>
  <c r="AE13" l="1"/>
  <c r="AE12" l="1"/>
  <c r="T26" i="5" l="1"/>
  <c r="S26"/>
  <c r="R26"/>
  <c r="Q26"/>
  <c r="P26"/>
  <c r="O26"/>
  <c r="E25"/>
  <c r="E24"/>
  <c r="E23"/>
  <c r="N22"/>
  <c r="N26" s="1"/>
  <c r="M22"/>
  <c r="L22"/>
  <c r="L26" s="1"/>
  <c r="K22"/>
  <c r="K26" s="1"/>
  <c r="J22"/>
  <c r="J26" s="1"/>
  <c r="I22"/>
  <c r="I26" s="1"/>
  <c r="H22"/>
  <c r="H26" s="1"/>
  <c r="G22"/>
  <c r="G26" s="1"/>
  <c r="F22"/>
  <c r="E21"/>
  <c r="E20"/>
  <c r="E19"/>
  <c r="E18"/>
  <c r="N17"/>
  <c r="M17"/>
  <c r="L17"/>
  <c r="K17"/>
  <c r="J17"/>
  <c r="I17"/>
  <c r="H17"/>
  <c r="G17"/>
  <c r="F17"/>
  <c r="E16"/>
  <c r="E15"/>
  <c r="E14"/>
  <c r="E13"/>
  <c r="E12"/>
  <c r="E11"/>
  <c r="N10"/>
  <c r="M10"/>
  <c r="L10"/>
  <c r="K10"/>
  <c r="J10"/>
  <c r="I10"/>
  <c r="H10"/>
  <c r="G10"/>
  <c r="F10"/>
  <c r="E9"/>
  <c r="E8"/>
  <c r="E17" l="1"/>
  <c r="E10"/>
  <c r="E22"/>
  <c r="F26"/>
  <c r="M26"/>
  <c r="E7"/>
  <c r="E8" i="4"/>
  <c r="E7"/>
  <c r="E26" i="5" l="1"/>
  <c r="N20" i="2"/>
  <c r="M20"/>
  <c r="L20"/>
  <c r="K20"/>
  <c r="I20"/>
  <c r="H20"/>
  <c r="G20"/>
  <c r="F20"/>
  <c r="AD9"/>
  <c r="AC9"/>
  <c r="AB9"/>
  <c r="AA9"/>
  <c r="Y9"/>
  <c r="X9"/>
  <c r="W9"/>
  <c r="V9"/>
  <c r="AD8"/>
  <c r="AC8"/>
  <c r="AB8"/>
  <c r="AA8"/>
  <c r="Z8"/>
  <c r="Y8"/>
  <c r="X8"/>
  <c r="W8"/>
  <c r="V8"/>
  <c r="U12"/>
  <c r="E10" l="1"/>
  <c r="E8"/>
  <c r="T20"/>
  <c r="S20"/>
  <c r="R20"/>
  <c r="Q20"/>
  <c r="P20"/>
  <c r="O20"/>
  <c r="E12"/>
  <c r="AE10"/>
  <c r="AD10"/>
  <c r="AD20" s="1"/>
  <c r="AC10"/>
  <c r="AC20" s="1"/>
  <c r="AB10"/>
  <c r="AB20" s="1"/>
  <c r="AA10"/>
  <c r="AA20" s="1"/>
  <c r="Z10"/>
  <c r="Y10"/>
  <c r="Y20" s="1"/>
  <c r="X10"/>
  <c r="X20" s="1"/>
  <c r="W10"/>
  <c r="W20" s="1"/>
  <c r="V10"/>
  <c r="V20" s="1"/>
  <c r="J9"/>
  <c r="AE8"/>
  <c r="U8"/>
  <c r="T26" i="4"/>
  <c r="S26"/>
  <c r="R26"/>
  <c r="Q26"/>
  <c r="P26"/>
  <c r="O26"/>
  <c r="E25"/>
  <c r="E24"/>
  <c r="E23"/>
  <c r="N22"/>
  <c r="N26" s="1"/>
  <c r="M22"/>
  <c r="M26" s="1"/>
  <c r="L22"/>
  <c r="L26" s="1"/>
  <c r="K22"/>
  <c r="K26" s="1"/>
  <c r="J22"/>
  <c r="I22"/>
  <c r="I26" s="1"/>
  <c r="H22"/>
  <c r="H26" s="1"/>
  <c r="G22"/>
  <c r="G26" s="1"/>
  <c r="F22"/>
  <c r="F26" s="1"/>
  <c r="E21"/>
  <c r="E20"/>
  <c r="E19"/>
  <c r="E18"/>
  <c r="N17"/>
  <c r="M17"/>
  <c r="L17"/>
  <c r="K17"/>
  <c r="J17"/>
  <c r="I17"/>
  <c r="H17"/>
  <c r="G17"/>
  <c r="F17"/>
  <c r="E16"/>
  <c r="E15"/>
  <c r="E14"/>
  <c r="E13"/>
  <c r="E12"/>
  <c r="E11"/>
  <c r="N10"/>
  <c r="M10"/>
  <c r="L10"/>
  <c r="K10"/>
  <c r="J10"/>
  <c r="I10"/>
  <c r="H10"/>
  <c r="G10"/>
  <c r="F10"/>
  <c r="E9"/>
  <c r="J26"/>
  <c r="E17" l="1"/>
  <c r="E10"/>
  <c r="J20" i="2"/>
  <c r="Z9"/>
  <c r="Z20" s="1"/>
  <c r="E9"/>
  <c r="U10"/>
  <c r="E20"/>
  <c r="U20"/>
  <c r="AE9"/>
  <c r="E26" i="4"/>
  <c r="E22"/>
  <c r="U9" i="2" l="1"/>
</calcChain>
</file>

<file path=xl/comments1.xml><?xml version="1.0" encoding="utf-8"?>
<comments xmlns="http://schemas.openxmlformats.org/spreadsheetml/2006/main">
  <authors>
    <author>Автор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наименование из порядка</t>
        </r>
      </text>
    </comment>
    <comment ref="AF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 снежный городок</t>
        </r>
      </text>
    </comment>
    <comment ref="AI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50- на коксу
</t>
        </r>
      </text>
    </comment>
    <comment ref="AK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7 -снежный городок</t>
        </r>
      </text>
    </comment>
    <comment ref="AM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50 из карагая 10- снежный городок</t>
        </r>
      </text>
    </comment>
    <comment ref="AM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100- мост 50-мемориал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25- оформление скважины с. Маральник
 оформ дамба 20, 99- прект планировка и проект межевания нового микрорайона под ИЖС в п. Замульта
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99- планировка, 
</t>
        </r>
      </text>
    </comment>
    <comment ref="I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энергообследование 25  19,6- АС смета
</t>
        </r>
      </text>
    </comment>
    <comment ref="J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системный блок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25- оформление скважины с. Маральник
 оформ дамба 20, 99- прект планировка и проект межевания нового микрорайона под ИЖС в п. Замульта
</t>
        </r>
      </text>
    </comment>
    <comment ref="G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99- планировка, 
</t>
        </r>
      </text>
    </comment>
    <comment ref="I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энергообследование 25  19,6- АС смета
</t>
        </r>
      </text>
    </comment>
    <comment ref="J1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системный блок
</t>
        </r>
      </text>
    </comment>
  </commentList>
</comments>
</file>

<file path=xl/sharedStrings.xml><?xml version="1.0" encoding="utf-8"?>
<sst xmlns="http://schemas.openxmlformats.org/spreadsheetml/2006/main" count="171" uniqueCount="71">
  <si>
    <t>Показатели</t>
  </si>
  <si>
    <t>Индексы</t>
  </si>
  <si>
    <t>Республиканский бюджет</t>
  </si>
  <si>
    <t>А</t>
  </si>
  <si>
    <t>Б</t>
  </si>
  <si>
    <t>1</t>
  </si>
  <si>
    <t>2</t>
  </si>
  <si>
    <t>3</t>
  </si>
  <si>
    <t>Итого по поселениям</t>
  </si>
  <si>
    <t>Амурское СП</t>
  </si>
  <si>
    <t>Верх-Уймонское СП</t>
  </si>
  <si>
    <t>Горбуновское СП</t>
  </si>
  <si>
    <t>Карагайское СП</t>
  </si>
  <si>
    <t>Катандинское СП</t>
  </si>
  <si>
    <t>Огневское СП</t>
  </si>
  <si>
    <t>Талдинское СП</t>
  </si>
  <si>
    <t>Усть-Коксинское СП</t>
  </si>
  <si>
    <t>Чендекское СП</t>
  </si>
  <si>
    <t xml:space="preserve"> (рублей)</t>
  </si>
  <si>
    <t xml:space="preserve"> Усть-Коксинское СП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</si>
  <si>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</si>
  <si>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Дотация на выравнивание  бюджетной обеспеченности  бюджетам сельских поселений за счет средств республиканского бюджета</t>
  </si>
  <si>
    <t>Дотация на выравнивание  бюджетной обеспеченности  бюджетам сельских поселений за счет средств  бюджета МО "Усть-Коксиснкий район" РА</t>
  </si>
  <si>
    <t>Итого межбюджетные трансферты бюджетам сельских поселений</t>
  </si>
  <si>
    <t>4</t>
  </si>
  <si>
    <t>Иные межбюджетные  трансферты</t>
  </si>
  <si>
    <t>Иные межбюджетные  трансферты  на  проведение мероприятий по оформлению имущества в собственность</t>
  </si>
  <si>
    <t>4.1</t>
  </si>
  <si>
    <t>4.2</t>
  </si>
  <si>
    <t>4.5</t>
  </si>
  <si>
    <t>Иные межбюджетные  трансферты  на  проведение ремонта , реконструкции и обустройства территорий памятников, увековечивающих память о Великой Отечественной войне 1941 - 1945 годов</t>
  </si>
  <si>
    <t>Субсидии на повышение заработной платы работникам учреждений культуры</t>
  </si>
  <si>
    <t xml:space="preserve"> Субсидии на  проведение ремонта , реконструкции и обустройства территорий памятников, увековечивающих память о Великой Отечественной войне 1941 - 1945 годов</t>
  </si>
  <si>
    <t xml:space="preserve"> Иные по подготовке к празднованию 70-я Победы в Великой Отечественной войне</t>
  </si>
  <si>
    <t xml:space="preserve"> Субсидии </t>
  </si>
  <si>
    <t xml:space="preserve">Субсидии на предоставление грантов на поддержку местных инициатив граждан , проживающих в сельской местности </t>
  </si>
  <si>
    <t>4.3</t>
  </si>
  <si>
    <t>4.4</t>
  </si>
  <si>
    <t>Иные межбюджетные  трансферты  на  проведение мероприятий на приобретение энергоресурсов</t>
  </si>
  <si>
    <t>Иные межбюджетные  трансферты  на  приобретение компьютерной техники и программных продуктов</t>
  </si>
  <si>
    <t>Иные межбюджетные  трансферты  на организацию благоустройства территории сельского поселения</t>
  </si>
  <si>
    <t>4.6</t>
  </si>
  <si>
    <t xml:space="preserve">Субсидии бюджетам субъектов Российской Федерации и муниципальных образований на реализацию мероприятий федеральной целевой программы "Устойчивое развитие сельских территорий на 2014 - 2017 годы и на период до 2020 года" </t>
  </si>
  <si>
    <t>5.1</t>
  </si>
  <si>
    <t xml:space="preserve"> Распределение межбюджетных трансфертов бюджетам сельских поселений на 2019год</t>
  </si>
  <si>
    <t>изменения</t>
  </si>
  <si>
    <t xml:space="preserve"> Распределение межбюджетных трансфертов бюджетам сельских поселений на 2019 год (с учетом изменений)</t>
  </si>
  <si>
    <t>Распределение межбюджетных трансфертов бюджетам сельских поселений МО  "Усть-Коксинский район" РА на 2019 год</t>
  </si>
  <si>
    <t>Распределение межбюджетных трансфертов бюджетам сельских поселений МО  "Усть-Коксинский район" РА на  2020 год</t>
  </si>
  <si>
    <t>Распределение межбюджетных трансфертов бюджетам сельских поселений МО  "Усть-Коксинский район" РА на  2021 год</t>
  </si>
  <si>
    <t xml:space="preserve">Приложение 23
к решению «О бюджете  муниципального образования   "Усть-Коксинский район" РА на 2019 год и плановый период 2020 и 2021 годов»
</t>
  </si>
  <si>
    <t xml:space="preserve">Приложение 24
к решению «О бюджете  муниципального образования   "Усть-Коксинский район" РА на 2019 год и плановый период 2020 и 2021 годов»
</t>
  </si>
  <si>
    <t>Иные  межбюджетные  трансферты на выплату заработной платы с учетом повышения МРОТ</t>
  </si>
  <si>
    <t>5</t>
  </si>
  <si>
    <t>Обеспечение устойчивого развития сельских территорий ( субсидии на грантовую поддержку местных инициатив  гаждан, проживающих в сельской местности)</t>
  </si>
  <si>
    <t>Иные межбюджетные трансферты на содержание имущества</t>
  </si>
  <si>
    <t>5.2</t>
  </si>
  <si>
    <t>5.3</t>
  </si>
  <si>
    <t>Иные межбюджетные трансферты на организацию благоустройства территории сельского поселения</t>
  </si>
  <si>
    <t xml:space="preserve">Приложение  22                                                                                                                            к   решению «О бюджете  муниципального образования   "Усть-Коксинский район" РА на 2019 год и плановый период 2020 и 2021 годов»
</t>
  </si>
  <si>
    <t>5.4</t>
  </si>
  <si>
    <t>Иные межбюджетные трансферты(на поошрение старост)</t>
  </si>
  <si>
    <t>Иные межбюджетные  трансферты на проведение мероприятий в целях предупреждения чрезвычайных ситуаций за счет средств резервного фонда МО "Усть-Коксинский район" РА</t>
  </si>
  <si>
    <t>5.5</t>
  </si>
  <si>
    <t>5.6</t>
  </si>
  <si>
    <t>Иные межбюджетные  трансферты на проведение спортивных мероприятий</t>
  </si>
  <si>
    <t xml:space="preserve">Приложение  16                                                                                                          к решению о внесение изменений и дополнений в   решение «О бюджете  муниципального образования   "Усть-Коксинский район" РА на 2019 год и плановый период 2020 и 2021 годов»
</t>
  </si>
  <si>
    <t xml:space="preserve">Приложение  17                                                                                                       к решению о внесение изменений и дополнений в   решение «О бюджете  муниципального образования   "Усть-Коксинский район" РА на 2019 год и плановый период 2020 и 2021 годов»
</t>
  </si>
  <si>
    <t xml:space="preserve">Приложение  18                                                                                                      к решению о внесение изменений и дополнений в   решение «О бюджете  муниципального образования   "Усть-Коксинский район" РА на 2019 год и плановый период 2020 и 2021 годов»
</t>
  </si>
  <si>
    <t>5.7.</t>
  </si>
  <si>
    <t>Иные межбюджетные трансферты на приобретение энергоресурсов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</si>
</sst>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00"/>
    <numFmt numFmtId="165" formatCode="_-* #,##0.0_р_._-;\-* #,##0.0_р_._-;_-* &quot;-&quot;??_р_._-;_-@_-"/>
    <numFmt numFmtId="166" formatCode="#,##0.0"/>
    <numFmt numFmtId="167" formatCode="#,##0.00_ ;\-#,##0.0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2" fillId="0" borderId="0" xfId="2" applyFill="1" applyBorder="1"/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/>
    <xf numFmtId="164" fontId="3" fillId="0" borderId="0" xfId="2" applyNumberFormat="1" applyFont="1" applyFill="1" applyBorder="1"/>
    <xf numFmtId="0" fontId="2" fillId="0" borderId="0" xfId="2" applyFont="1" applyFill="1" applyBorder="1" applyAlignment="1"/>
    <xf numFmtId="0" fontId="5" fillId="0" borderId="0" xfId="2" applyFont="1" applyFill="1" applyBorder="1"/>
    <xf numFmtId="1" fontId="5" fillId="0" borderId="0" xfId="2" applyNumberFormat="1" applyFont="1" applyFill="1" applyBorder="1"/>
    <xf numFmtId="49" fontId="7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8" fillId="0" borderId="1" xfId="2" applyFont="1" applyFill="1" applyBorder="1"/>
    <xf numFmtId="49" fontId="8" fillId="0" borderId="2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justify"/>
    </xf>
    <xf numFmtId="0" fontId="8" fillId="0" borderId="5" xfId="2" applyFont="1" applyFill="1" applyBorder="1"/>
    <xf numFmtId="0" fontId="8" fillId="0" borderId="3" xfId="2" applyFont="1" applyFill="1" applyBorder="1"/>
    <xf numFmtId="0" fontId="8" fillId="0" borderId="0" xfId="2" applyFont="1" applyFill="1" applyBorder="1"/>
    <xf numFmtId="0" fontId="8" fillId="0" borderId="4" xfId="2" applyFont="1" applyFill="1" applyBorder="1"/>
    <xf numFmtId="0" fontId="4" fillId="0" borderId="6" xfId="2" applyFont="1" applyFill="1" applyBorder="1"/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4" fillId="0" borderId="5" xfId="2" applyFont="1" applyFill="1" applyBorder="1"/>
    <xf numFmtId="0" fontId="4" fillId="0" borderId="7" xfId="2" applyFont="1" applyFill="1" applyBorder="1"/>
    <xf numFmtId="0" fontId="4" fillId="0" borderId="0" xfId="2" applyFont="1" applyFill="1" applyBorder="1"/>
    <xf numFmtId="0" fontId="4" fillId="0" borderId="8" xfId="2" applyFont="1" applyFill="1" applyBorder="1"/>
    <xf numFmtId="0" fontId="8" fillId="0" borderId="9" xfId="2" applyFont="1" applyFill="1" applyBorder="1"/>
    <xf numFmtId="0" fontId="8" fillId="0" borderId="11" xfId="2" applyFont="1" applyFill="1" applyBorder="1"/>
    <xf numFmtId="165" fontId="8" fillId="0" borderId="0" xfId="2" applyNumberFormat="1" applyFont="1" applyFill="1" applyBorder="1"/>
    <xf numFmtId="0" fontId="2" fillId="0" borderId="9" xfId="2" applyFont="1" applyFill="1" applyBorder="1"/>
    <xf numFmtId="49" fontId="2" fillId="0" borderId="2" xfId="2" applyNumberFormat="1" applyFont="1" applyFill="1" applyBorder="1" applyAlignment="1">
      <alignment horizontal="center" vertical="center"/>
    </xf>
    <xf numFmtId="164" fontId="2" fillId="0" borderId="2" xfId="2" applyNumberFormat="1" applyFont="1" applyFill="1" applyBorder="1" applyAlignment="1">
      <alignment horizontal="justify" wrapText="1"/>
    </xf>
    <xf numFmtId="165" fontId="2" fillId="0" borderId="12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0" fontId="2" fillId="0" borderId="0" xfId="2" applyFont="1" applyFill="1" applyBorder="1"/>
    <xf numFmtId="165" fontId="9" fillId="0" borderId="0" xfId="2" applyNumberFormat="1" applyFont="1" applyFill="1" applyBorder="1"/>
    <xf numFmtId="0" fontId="2" fillId="0" borderId="11" xfId="2" applyFont="1" applyFill="1" applyBorder="1"/>
    <xf numFmtId="165" fontId="2" fillId="0" borderId="11" xfId="1" applyNumberFormat="1" applyFont="1" applyFill="1" applyBorder="1"/>
    <xf numFmtId="49" fontId="9" fillId="0" borderId="2" xfId="2" applyNumberFormat="1" applyFont="1" applyFill="1" applyBorder="1" applyAlignment="1">
      <alignment horizontal="center" vertical="center"/>
    </xf>
    <xf numFmtId="165" fontId="12" fillId="0" borderId="10" xfId="1" applyNumberFormat="1" applyFont="1" applyFill="1" applyBorder="1" applyAlignment="1">
      <alignment horizontal="center"/>
    </xf>
    <xf numFmtId="165" fontId="12" fillId="0" borderId="11" xfId="1" applyNumberFormat="1" applyFont="1" applyFill="1" applyBorder="1"/>
    <xf numFmtId="166" fontId="2" fillId="0" borderId="9" xfId="2" applyNumberFormat="1" applyFont="1" applyFill="1" applyBorder="1"/>
    <xf numFmtId="164" fontId="2" fillId="0" borderId="2" xfId="2" applyNumberFormat="1" applyFont="1" applyFill="1" applyBorder="1" applyAlignment="1" applyProtection="1">
      <alignment horizontal="justify" wrapText="1"/>
      <protection locked="0"/>
    </xf>
    <xf numFmtId="166" fontId="2" fillId="0" borderId="12" xfId="1" applyNumberFormat="1" applyFont="1" applyFill="1" applyBorder="1" applyAlignment="1">
      <alignment horizontal="center"/>
    </xf>
    <xf numFmtId="166" fontId="2" fillId="0" borderId="13" xfId="1" applyNumberFormat="1" applyFont="1" applyFill="1" applyBorder="1" applyAlignment="1">
      <alignment horizontal="center"/>
    </xf>
    <xf numFmtId="166" fontId="2" fillId="0" borderId="14" xfId="1" applyNumberFormat="1" applyFont="1" applyFill="1" applyBorder="1" applyAlignment="1">
      <alignment horizontal="center"/>
    </xf>
    <xf numFmtId="0" fontId="2" fillId="0" borderId="0" xfId="2" applyFill="1"/>
    <xf numFmtId="0" fontId="2" fillId="0" borderId="15" xfId="2" applyFont="1" applyFill="1" applyBorder="1" applyAlignment="1">
      <alignment horizontal="center" vertical="center"/>
    </xf>
    <xf numFmtId="0" fontId="3" fillId="0" borderId="15" xfId="2" applyFont="1" applyFill="1" applyBorder="1"/>
    <xf numFmtId="164" fontId="3" fillId="0" borderId="15" xfId="2" applyNumberFormat="1" applyFont="1" applyFill="1" applyBorder="1"/>
    <xf numFmtId="0" fontId="2" fillId="0" borderId="0" xfId="2" applyFont="1" applyFill="1"/>
    <xf numFmtId="0" fontId="7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/>
    </xf>
    <xf numFmtId="1" fontId="14" fillId="0" borderId="2" xfId="2" applyNumberFormat="1" applyFont="1" applyFill="1" applyBorder="1" applyAlignment="1" applyProtection="1">
      <alignment horizontal="justify" vertical="center"/>
      <protection locked="0"/>
    </xf>
    <xf numFmtId="164" fontId="6" fillId="0" borderId="2" xfId="2" applyNumberFormat="1" applyFont="1" applyFill="1" applyBorder="1" applyAlignment="1" applyProtection="1">
      <alignment horizontal="justify" vertical="center"/>
      <protection locked="0"/>
    </xf>
    <xf numFmtId="167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2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right"/>
    </xf>
    <xf numFmtId="0" fontId="15" fillId="0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justify" vertical="center" wrapText="1"/>
    </xf>
    <xf numFmtId="0" fontId="13" fillId="0" borderId="2" xfId="2" applyFont="1" applyFill="1" applyBorder="1" applyAlignment="1">
      <alignment horizontal="justify" vertical="center" wrapText="1"/>
    </xf>
    <xf numFmtId="0" fontId="14" fillId="0" borderId="2" xfId="2" applyFont="1" applyFill="1" applyBorder="1" applyAlignment="1">
      <alignment horizontal="justify" vertical="center" wrapText="1"/>
    </xf>
    <xf numFmtId="0" fontId="2" fillId="0" borderId="0" xfId="2" applyFont="1" applyFill="1" applyBorder="1" applyAlignment="1">
      <alignment horizontal="center" vertical="center"/>
    </xf>
    <xf numFmtId="167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19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20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justify" vertical="center" wrapText="1"/>
    </xf>
    <xf numFmtId="164" fontId="2" fillId="2" borderId="2" xfId="2" applyNumberFormat="1" applyFont="1" applyFill="1" applyBorder="1" applyAlignment="1" applyProtection="1">
      <alignment horizontal="justify" wrapText="1"/>
      <protection locked="0"/>
    </xf>
    <xf numFmtId="167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2" borderId="12" xfId="1" applyNumberFormat="1" applyFont="1" applyFill="1" applyBorder="1" applyAlignment="1">
      <alignment horizontal="center"/>
    </xf>
    <xf numFmtId="166" fontId="2" fillId="2" borderId="13" xfId="1" applyNumberFormat="1" applyFont="1" applyFill="1" applyBorder="1" applyAlignment="1">
      <alignment horizontal="center"/>
    </xf>
    <xf numFmtId="166" fontId="2" fillId="2" borderId="14" xfId="1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left" vertical="center" wrapText="1"/>
    </xf>
    <xf numFmtId="0" fontId="2" fillId="3" borderId="0" xfId="2" applyFont="1" applyFill="1" applyBorder="1"/>
    <xf numFmtId="0" fontId="2" fillId="3" borderId="9" xfId="2" applyFont="1" applyFill="1" applyBorder="1"/>
    <xf numFmtId="49" fontId="2" fillId="3" borderId="2" xfId="2" applyNumberFormat="1" applyFont="1" applyFill="1" applyBorder="1" applyAlignment="1">
      <alignment horizontal="center" vertical="center"/>
    </xf>
    <xf numFmtId="164" fontId="2" fillId="3" borderId="2" xfId="2" applyNumberFormat="1" applyFont="1" applyFill="1" applyBorder="1" applyAlignment="1" applyProtection="1">
      <alignment horizontal="justify" wrapText="1"/>
      <protection locked="0"/>
    </xf>
    <xf numFmtId="167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2" xfId="1" applyNumberFormat="1" applyFont="1" applyFill="1" applyBorder="1" applyAlignment="1">
      <alignment horizontal="center"/>
    </xf>
    <xf numFmtId="166" fontId="2" fillId="3" borderId="13" xfId="1" applyNumberFormat="1" applyFont="1" applyFill="1" applyBorder="1" applyAlignment="1">
      <alignment horizontal="center"/>
    </xf>
    <xf numFmtId="166" fontId="2" fillId="3" borderId="14" xfId="1" applyNumberFormat="1" applyFont="1" applyFill="1" applyBorder="1" applyAlignment="1">
      <alignment horizontal="center"/>
    </xf>
    <xf numFmtId="0" fontId="2" fillId="3" borderId="11" xfId="2" applyFont="1" applyFill="1" applyBorder="1"/>
    <xf numFmtId="164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right" vertical="top" wrapText="1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" fontId="14" fillId="0" borderId="2" xfId="2" applyNumberFormat="1" applyFont="1" applyFill="1" applyBorder="1" applyAlignment="1">
      <alignment horizontal="center"/>
    </xf>
    <xf numFmtId="1" fontId="21" fillId="0" borderId="2" xfId="2" applyNumberFormat="1" applyFont="1" applyFill="1" applyBorder="1" applyAlignment="1">
      <alignment horizontal="center"/>
    </xf>
    <xf numFmtId="164" fontId="9" fillId="0" borderId="17" xfId="2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</cellXfs>
  <cellStyles count="3">
    <cellStyle name="Обычный" xfId="0" builtinId="0"/>
    <cellStyle name="Обычный_Прил 22,23,24" xfId="2"/>
    <cellStyle name="Финансовый" xfId="1" builtinId="3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O53"/>
  <sheetViews>
    <sheetView tabSelected="1" view="pageBreakPreview" topLeftCell="B4" zoomScale="75" zoomScaleNormal="75" zoomScaleSheetLayoutView="75" workbookViewId="0">
      <pane xSplit="29" ySplit="3" topLeftCell="AE12" activePane="bottomRight" state="frozen"/>
      <selection activeCell="B4" sqref="B4"/>
      <selection pane="topRight" activeCell="AE4" sqref="AE4"/>
      <selection pane="bottomLeft" activeCell="B7" sqref="B7"/>
      <selection pane="bottomRight" activeCell="AK18" sqref="AK18"/>
    </sheetView>
  </sheetViews>
  <sheetFormatPr defaultColWidth="8" defaultRowHeight="13.2"/>
  <cols>
    <col min="1" max="1" width="0.33203125" style="50" hidden="1" customWidth="1"/>
    <col min="2" max="2" width="6" style="51" customWidth="1"/>
    <col min="3" max="3" width="36.88671875" style="52" customWidth="1"/>
    <col min="4" max="4" width="8.33203125" style="53" hidden="1" customWidth="1"/>
    <col min="5" max="5" width="15.88671875" style="54" hidden="1" customWidth="1"/>
    <col min="6" max="6" width="14.88671875" style="54" hidden="1" customWidth="1"/>
    <col min="7" max="7" width="15.88671875" style="54" hidden="1" customWidth="1"/>
    <col min="8" max="8" width="15.33203125" style="54" hidden="1" customWidth="1"/>
    <col min="9" max="9" width="15.5546875" style="54" hidden="1" customWidth="1"/>
    <col min="10" max="10" width="18.44140625" style="54" hidden="1" customWidth="1"/>
    <col min="11" max="11" width="16.44140625" style="54" hidden="1" customWidth="1"/>
    <col min="12" max="13" width="14.88671875" style="54" hidden="1" customWidth="1"/>
    <col min="14" max="14" width="16.109375" style="54" hidden="1" customWidth="1"/>
    <col min="15" max="15" width="20.6640625" style="50" hidden="1" customWidth="1"/>
    <col min="16" max="16" width="0.109375" style="50" hidden="1" customWidth="1"/>
    <col min="17" max="17" width="8.109375" style="50" hidden="1" customWidth="1"/>
    <col min="18" max="18" width="15.5546875" style="50" hidden="1" customWidth="1"/>
    <col min="19" max="19" width="13.6640625" style="50" hidden="1" customWidth="1"/>
    <col min="20" max="20" width="10.33203125" style="50" hidden="1" customWidth="1"/>
    <col min="21" max="21" width="18.44140625" style="1" hidden="1" customWidth="1"/>
    <col min="22" max="22" width="15.109375" style="1" hidden="1" customWidth="1"/>
    <col min="23" max="23" width="17" style="1" hidden="1" customWidth="1"/>
    <col min="24" max="30" width="15.109375" style="1" hidden="1" customWidth="1"/>
    <col min="31" max="31" width="16.5546875" style="1" bestFit="1" customWidth="1"/>
    <col min="32" max="35" width="15.109375" style="1" bestFit="1" customWidth="1"/>
    <col min="36" max="36" width="17.5546875" style="1" customWidth="1"/>
    <col min="37" max="39" width="15.109375" style="1" bestFit="1" customWidth="1"/>
    <col min="40" max="40" width="15.109375" style="1" customWidth="1"/>
    <col min="41" max="48" width="8" style="1" customWidth="1"/>
    <col min="49" max="222" width="6.6640625" style="50" customWidth="1"/>
    <col min="223" max="223" width="15.10937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09375" style="50" customWidth="1"/>
    <col min="463" max="463" width="0" style="50" hidden="1" customWidth="1"/>
    <col min="464" max="464" width="12.6640625" style="50" customWidth="1"/>
    <col min="465" max="465" width="13.5546875" style="50" customWidth="1"/>
    <col min="466" max="466" width="14" style="50" customWidth="1"/>
    <col min="467" max="467" width="13.88671875" style="50" customWidth="1"/>
    <col min="468" max="468" width="12.5546875" style="50" customWidth="1"/>
    <col min="469" max="471" width="12.6640625" style="50" customWidth="1"/>
    <col min="472" max="477" width="0" style="50" hidden="1" customWidth="1"/>
    <col min="478" max="478" width="12.109375" style="50" customWidth="1"/>
    <col min="479" max="479" width="15.10937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09375" style="50" customWidth="1"/>
    <col min="719" max="719" width="0" style="50" hidden="1" customWidth="1"/>
    <col min="720" max="720" width="12.6640625" style="50" customWidth="1"/>
    <col min="721" max="721" width="13.5546875" style="50" customWidth="1"/>
    <col min="722" max="722" width="14" style="50" customWidth="1"/>
    <col min="723" max="723" width="13.88671875" style="50" customWidth="1"/>
    <col min="724" max="724" width="12.5546875" style="50" customWidth="1"/>
    <col min="725" max="727" width="12.6640625" style="50" customWidth="1"/>
    <col min="728" max="733" width="0" style="50" hidden="1" customWidth="1"/>
    <col min="734" max="734" width="12.109375" style="50" customWidth="1"/>
    <col min="735" max="735" width="15.10937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09375" style="50" customWidth="1"/>
    <col min="975" max="975" width="0" style="50" hidden="1" customWidth="1"/>
    <col min="976" max="976" width="12.6640625" style="50" customWidth="1"/>
    <col min="977" max="977" width="13.5546875" style="50" customWidth="1"/>
    <col min="978" max="978" width="14" style="50" customWidth="1"/>
    <col min="979" max="979" width="13.88671875" style="50" customWidth="1"/>
    <col min="980" max="980" width="12.5546875" style="50" customWidth="1"/>
    <col min="981" max="983" width="12.6640625" style="50" customWidth="1"/>
    <col min="984" max="989" width="0" style="50" hidden="1" customWidth="1"/>
    <col min="990" max="990" width="12.109375" style="50" customWidth="1"/>
    <col min="991" max="991" width="15.10937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09375" style="50" customWidth="1"/>
    <col min="1231" max="1231" width="0" style="50" hidden="1" customWidth="1"/>
    <col min="1232" max="1232" width="12.6640625" style="50" customWidth="1"/>
    <col min="1233" max="1233" width="13.5546875" style="50" customWidth="1"/>
    <col min="1234" max="1234" width="14" style="50" customWidth="1"/>
    <col min="1235" max="1235" width="13.88671875" style="50" customWidth="1"/>
    <col min="1236" max="1236" width="12.5546875" style="50" customWidth="1"/>
    <col min="1237" max="1239" width="12.6640625" style="50" customWidth="1"/>
    <col min="1240" max="1245" width="0" style="50" hidden="1" customWidth="1"/>
    <col min="1246" max="1246" width="12.109375" style="50" customWidth="1"/>
    <col min="1247" max="1247" width="15.10937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09375" style="50" customWidth="1"/>
    <col min="1487" max="1487" width="0" style="50" hidden="1" customWidth="1"/>
    <col min="1488" max="1488" width="12.6640625" style="50" customWidth="1"/>
    <col min="1489" max="1489" width="13.5546875" style="50" customWidth="1"/>
    <col min="1490" max="1490" width="14" style="50" customWidth="1"/>
    <col min="1491" max="1491" width="13.88671875" style="50" customWidth="1"/>
    <col min="1492" max="1492" width="12.5546875" style="50" customWidth="1"/>
    <col min="1493" max="1495" width="12.6640625" style="50" customWidth="1"/>
    <col min="1496" max="1501" width="0" style="50" hidden="1" customWidth="1"/>
    <col min="1502" max="1502" width="12.109375" style="50" customWidth="1"/>
    <col min="1503" max="1503" width="15.10937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09375" style="50" customWidth="1"/>
    <col min="1743" max="1743" width="0" style="50" hidden="1" customWidth="1"/>
    <col min="1744" max="1744" width="12.6640625" style="50" customWidth="1"/>
    <col min="1745" max="1745" width="13.5546875" style="50" customWidth="1"/>
    <col min="1746" max="1746" width="14" style="50" customWidth="1"/>
    <col min="1747" max="1747" width="13.88671875" style="50" customWidth="1"/>
    <col min="1748" max="1748" width="12.5546875" style="50" customWidth="1"/>
    <col min="1749" max="1751" width="12.6640625" style="50" customWidth="1"/>
    <col min="1752" max="1757" width="0" style="50" hidden="1" customWidth="1"/>
    <col min="1758" max="1758" width="12.109375" style="50" customWidth="1"/>
    <col min="1759" max="1759" width="15.10937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09375" style="50" customWidth="1"/>
    <col min="1999" max="1999" width="0" style="50" hidden="1" customWidth="1"/>
    <col min="2000" max="2000" width="12.6640625" style="50" customWidth="1"/>
    <col min="2001" max="2001" width="13.5546875" style="50" customWidth="1"/>
    <col min="2002" max="2002" width="14" style="50" customWidth="1"/>
    <col min="2003" max="2003" width="13.88671875" style="50" customWidth="1"/>
    <col min="2004" max="2004" width="12.5546875" style="50" customWidth="1"/>
    <col min="2005" max="2007" width="12.6640625" style="50" customWidth="1"/>
    <col min="2008" max="2013" width="0" style="50" hidden="1" customWidth="1"/>
    <col min="2014" max="2014" width="12.109375" style="50" customWidth="1"/>
    <col min="2015" max="2015" width="15.10937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09375" style="50" customWidth="1"/>
    <col min="2255" max="2255" width="0" style="50" hidden="1" customWidth="1"/>
    <col min="2256" max="2256" width="12.6640625" style="50" customWidth="1"/>
    <col min="2257" max="2257" width="13.5546875" style="50" customWidth="1"/>
    <col min="2258" max="2258" width="14" style="50" customWidth="1"/>
    <col min="2259" max="2259" width="13.88671875" style="50" customWidth="1"/>
    <col min="2260" max="2260" width="12.5546875" style="50" customWidth="1"/>
    <col min="2261" max="2263" width="12.6640625" style="50" customWidth="1"/>
    <col min="2264" max="2269" width="0" style="50" hidden="1" customWidth="1"/>
    <col min="2270" max="2270" width="12.109375" style="50" customWidth="1"/>
    <col min="2271" max="2271" width="15.10937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09375" style="50" customWidth="1"/>
    <col min="2511" max="2511" width="0" style="50" hidden="1" customWidth="1"/>
    <col min="2512" max="2512" width="12.6640625" style="50" customWidth="1"/>
    <col min="2513" max="2513" width="13.5546875" style="50" customWidth="1"/>
    <col min="2514" max="2514" width="14" style="50" customWidth="1"/>
    <col min="2515" max="2515" width="13.88671875" style="50" customWidth="1"/>
    <col min="2516" max="2516" width="12.5546875" style="50" customWidth="1"/>
    <col min="2517" max="2519" width="12.6640625" style="50" customWidth="1"/>
    <col min="2520" max="2525" width="0" style="50" hidden="1" customWidth="1"/>
    <col min="2526" max="2526" width="12.109375" style="50" customWidth="1"/>
    <col min="2527" max="2527" width="15.10937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09375" style="50" customWidth="1"/>
    <col min="2767" max="2767" width="0" style="50" hidden="1" customWidth="1"/>
    <col min="2768" max="2768" width="12.6640625" style="50" customWidth="1"/>
    <col min="2769" max="2769" width="13.5546875" style="50" customWidth="1"/>
    <col min="2770" max="2770" width="14" style="50" customWidth="1"/>
    <col min="2771" max="2771" width="13.88671875" style="50" customWidth="1"/>
    <col min="2772" max="2772" width="12.5546875" style="50" customWidth="1"/>
    <col min="2773" max="2775" width="12.6640625" style="50" customWidth="1"/>
    <col min="2776" max="2781" width="0" style="50" hidden="1" customWidth="1"/>
    <col min="2782" max="2782" width="12.109375" style="50" customWidth="1"/>
    <col min="2783" max="2783" width="15.10937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09375" style="50" customWidth="1"/>
    <col min="3023" max="3023" width="0" style="50" hidden="1" customWidth="1"/>
    <col min="3024" max="3024" width="12.6640625" style="50" customWidth="1"/>
    <col min="3025" max="3025" width="13.5546875" style="50" customWidth="1"/>
    <col min="3026" max="3026" width="14" style="50" customWidth="1"/>
    <col min="3027" max="3027" width="13.88671875" style="50" customWidth="1"/>
    <col min="3028" max="3028" width="12.5546875" style="50" customWidth="1"/>
    <col min="3029" max="3031" width="12.6640625" style="50" customWidth="1"/>
    <col min="3032" max="3037" width="0" style="50" hidden="1" customWidth="1"/>
    <col min="3038" max="3038" width="12.109375" style="50" customWidth="1"/>
    <col min="3039" max="3039" width="15.10937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09375" style="50" customWidth="1"/>
    <col min="3279" max="3279" width="0" style="50" hidden="1" customWidth="1"/>
    <col min="3280" max="3280" width="12.6640625" style="50" customWidth="1"/>
    <col min="3281" max="3281" width="13.5546875" style="50" customWidth="1"/>
    <col min="3282" max="3282" width="14" style="50" customWidth="1"/>
    <col min="3283" max="3283" width="13.88671875" style="50" customWidth="1"/>
    <col min="3284" max="3284" width="12.5546875" style="50" customWidth="1"/>
    <col min="3285" max="3287" width="12.6640625" style="50" customWidth="1"/>
    <col min="3288" max="3293" width="0" style="50" hidden="1" customWidth="1"/>
    <col min="3294" max="3294" width="12.109375" style="50" customWidth="1"/>
    <col min="3295" max="3295" width="15.10937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09375" style="50" customWidth="1"/>
    <col min="3535" max="3535" width="0" style="50" hidden="1" customWidth="1"/>
    <col min="3536" max="3536" width="12.6640625" style="50" customWidth="1"/>
    <col min="3537" max="3537" width="13.5546875" style="50" customWidth="1"/>
    <col min="3538" max="3538" width="14" style="50" customWidth="1"/>
    <col min="3539" max="3539" width="13.88671875" style="50" customWidth="1"/>
    <col min="3540" max="3540" width="12.5546875" style="50" customWidth="1"/>
    <col min="3541" max="3543" width="12.6640625" style="50" customWidth="1"/>
    <col min="3544" max="3549" width="0" style="50" hidden="1" customWidth="1"/>
    <col min="3550" max="3550" width="12.109375" style="50" customWidth="1"/>
    <col min="3551" max="3551" width="15.10937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09375" style="50" customWidth="1"/>
    <col min="3791" max="3791" width="0" style="50" hidden="1" customWidth="1"/>
    <col min="3792" max="3792" width="12.6640625" style="50" customWidth="1"/>
    <col min="3793" max="3793" width="13.5546875" style="50" customWidth="1"/>
    <col min="3794" max="3794" width="14" style="50" customWidth="1"/>
    <col min="3795" max="3795" width="13.88671875" style="50" customWidth="1"/>
    <col min="3796" max="3796" width="12.5546875" style="50" customWidth="1"/>
    <col min="3797" max="3799" width="12.6640625" style="50" customWidth="1"/>
    <col min="3800" max="3805" width="0" style="50" hidden="1" customWidth="1"/>
    <col min="3806" max="3806" width="12.109375" style="50" customWidth="1"/>
    <col min="3807" max="3807" width="15.10937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09375" style="50" customWidth="1"/>
    <col min="4047" max="4047" width="0" style="50" hidden="1" customWidth="1"/>
    <col min="4048" max="4048" width="12.6640625" style="50" customWidth="1"/>
    <col min="4049" max="4049" width="13.5546875" style="50" customWidth="1"/>
    <col min="4050" max="4050" width="14" style="50" customWidth="1"/>
    <col min="4051" max="4051" width="13.88671875" style="50" customWidth="1"/>
    <col min="4052" max="4052" width="12.5546875" style="50" customWidth="1"/>
    <col min="4053" max="4055" width="12.6640625" style="50" customWidth="1"/>
    <col min="4056" max="4061" width="0" style="50" hidden="1" customWidth="1"/>
    <col min="4062" max="4062" width="12.109375" style="50" customWidth="1"/>
    <col min="4063" max="4063" width="15.10937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09375" style="50" customWidth="1"/>
    <col min="4303" max="4303" width="0" style="50" hidden="1" customWidth="1"/>
    <col min="4304" max="4304" width="12.6640625" style="50" customWidth="1"/>
    <col min="4305" max="4305" width="13.5546875" style="50" customWidth="1"/>
    <col min="4306" max="4306" width="14" style="50" customWidth="1"/>
    <col min="4307" max="4307" width="13.88671875" style="50" customWidth="1"/>
    <col min="4308" max="4308" width="12.5546875" style="50" customWidth="1"/>
    <col min="4309" max="4311" width="12.6640625" style="50" customWidth="1"/>
    <col min="4312" max="4317" width="0" style="50" hidden="1" customWidth="1"/>
    <col min="4318" max="4318" width="12.109375" style="50" customWidth="1"/>
    <col min="4319" max="4319" width="15.10937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09375" style="50" customWidth="1"/>
    <col min="4559" max="4559" width="0" style="50" hidden="1" customWidth="1"/>
    <col min="4560" max="4560" width="12.6640625" style="50" customWidth="1"/>
    <col min="4561" max="4561" width="13.5546875" style="50" customWidth="1"/>
    <col min="4562" max="4562" width="14" style="50" customWidth="1"/>
    <col min="4563" max="4563" width="13.88671875" style="50" customWidth="1"/>
    <col min="4564" max="4564" width="12.5546875" style="50" customWidth="1"/>
    <col min="4565" max="4567" width="12.6640625" style="50" customWidth="1"/>
    <col min="4568" max="4573" width="0" style="50" hidden="1" customWidth="1"/>
    <col min="4574" max="4574" width="12.109375" style="50" customWidth="1"/>
    <col min="4575" max="4575" width="15.10937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09375" style="50" customWidth="1"/>
    <col min="4815" max="4815" width="0" style="50" hidden="1" customWidth="1"/>
    <col min="4816" max="4816" width="12.6640625" style="50" customWidth="1"/>
    <col min="4817" max="4817" width="13.5546875" style="50" customWidth="1"/>
    <col min="4818" max="4818" width="14" style="50" customWidth="1"/>
    <col min="4819" max="4819" width="13.88671875" style="50" customWidth="1"/>
    <col min="4820" max="4820" width="12.5546875" style="50" customWidth="1"/>
    <col min="4821" max="4823" width="12.6640625" style="50" customWidth="1"/>
    <col min="4824" max="4829" width="0" style="50" hidden="1" customWidth="1"/>
    <col min="4830" max="4830" width="12.109375" style="50" customWidth="1"/>
    <col min="4831" max="4831" width="15.10937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09375" style="50" customWidth="1"/>
    <col min="5071" max="5071" width="0" style="50" hidden="1" customWidth="1"/>
    <col min="5072" max="5072" width="12.6640625" style="50" customWidth="1"/>
    <col min="5073" max="5073" width="13.5546875" style="50" customWidth="1"/>
    <col min="5074" max="5074" width="14" style="50" customWidth="1"/>
    <col min="5075" max="5075" width="13.88671875" style="50" customWidth="1"/>
    <col min="5076" max="5076" width="12.5546875" style="50" customWidth="1"/>
    <col min="5077" max="5079" width="12.6640625" style="50" customWidth="1"/>
    <col min="5080" max="5085" width="0" style="50" hidden="1" customWidth="1"/>
    <col min="5086" max="5086" width="12.109375" style="50" customWidth="1"/>
    <col min="5087" max="5087" width="15.10937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09375" style="50" customWidth="1"/>
    <col min="5327" max="5327" width="0" style="50" hidden="1" customWidth="1"/>
    <col min="5328" max="5328" width="12.6640625" style="50" customWidth="1"/>
    <col min="5329" max="5329" width="13.5546875" style="50" customWidth="1"/>
    <col min="5330" max="5330" width="14" style="50" customWidth="1"/>
    <col min="5331" max="5331" width="13.88671875" style="50" customWidth="1"/>
    <col min="5332" max="5332" width="12.5546875" style="50" customWidth="1"/>
    <col min="5333" max="5335" width="12.6640625" style="50" customWidth="1"/>
    <col min="5336" max="5341" width="0" style="50" hidden="1" customWidth="1"/>
    <col min="5342" max="5342" width="12.109375" style="50" customWidth="1"/>
    <col min="5343" max="5343" width="15.10937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09375" style="50" customWidth="1"/>
    <col min="5583" max="5583" width="0" style="50" hidden="1" customWidth="1"/>
    <col min="5584" max="5584" width="12.6640625" style="50" customWidth="1"/>
    <col min="5585" max="5585" width="13.5546875" style="50" customWidth="1"/>
    <col min="5586" max="5586" width="14" style="50" customWidth="1"/>
    <col min="5587" max="5587" width="13.88671875" style="50" customWidth="1"/>
    <col min="5588" max="5588" width="12.5546875" style="50" customWidth="1"/>
    <col min="5589" max="5591" width="12.6640625" style="50" customWidth="1"/>
    <col min="5592" max="5597" width="0" style="50" hidden="1" customWidth="1"/>
    <col min="5598" max="5598" width="12.109375" style="50" customWidth="1"/>
    <col min="5599" max="5599" width="15.10937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09375" style="50" customWidth="1"/>
    <col min="5839" max="5839" width="0" style="50" hidden="1" customWidth="1"/>
    <col min="5840" max="5840" width="12.6640625" style="50" customWidth="1"/>
    <col min="5841" max="5841" width="13.5546875" style="50" customWidth="1"/>
    <col min="5842" max="5842" width="14" style="50" customWidth="1"/>
    <col min="5843" max="5843" width="13.88671875" style="50" customWidth="1"/>
    <col min="5844" max="5844" width="12.5546875" style="50" customWidth="1"/>
    <col min="5845" max="5847" width="12.6640625" style="50" customWidth="1"/>
    <col min="5848" max="5853" width="0" style="50" hidden="1" customWidth="1"/>
    <col min="5854" max="5854" width="12.109375" style="50" customWidth="1"/>
    <col min="5855" max="5855" width="15.10937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09375" style="50" customWidth="1"/>
    <col min="6095" max="6095" width="0" style="50" hidden="1" customWidth="1"/>
    <col min="6096" max="6096" width="12.6640625" style="50" customWidth="1"/>
    <col min="6097" max="6097" width="13.5546875" style="50" customWidth="1"/>
    <col min="6098" max="6098" width="14" style="50" customWidth="1"/>
    <col min="6099" max="6099" width="13.88671875" style="50" customWidth="1"/>
    <col min="6100" max="6100" width="12.5546875" style="50" customWidth="1"/>
    <col min="6101" max="6103" width="12.6640625" style="50" customWidth="1"/>
    <col min="6104" max="6109" width="0" style="50" hidden="1" customWidth="1"/>
    <col min="6110" max="6110" width="12.109375" style="50" customWidth="1"/>
    <col min="6111" max="6111" width="15.10937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09375" style="50" customWidth="1"/>
    <col min="6351" max="6351" width="0" style="50" hidden="1" customWidth="1"/>
    <col min="6352" max="6352" width="12.6640625" style="50" customWidth="1"/>
    <col min="6353" max="6353" width="13.5546875" style="50" customWidth="1"/>
    <col min="6354" max="6354" width="14" style="50" customWidth="1"/>
    <col min="6355" max="6355" width="13.88671875" style="50" customWidth="1"/>
    <col min="6356" max="6356" width="12.5546875" style="50" customWidth="1"/>
    <col min="6357" max="6359" width="12.6640625" style="50" customWidth="1"/>
    <col min="6360" max="6365" width="0" style="50" hidden="1" customWidth="1"/>
    <col min="6366" max="6366" width="12.109375" style="50" customWidth="1"/>
    <col min="6367" max="6367" width="15.10937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09375" style="50" customWidth="1"/>
    <col min="6607" max="6607" width="0" style="50" hidden="1" customWidth="1"/>
    <col min="6608" max="6608" width="12.6640625" style="50" customWidth="1"/>
    <col min="6609" max="6609" width="13.5546875" style="50" customWidth="1"/>
    <col min="6610" max="6610" width="14" style="50" customWidth="1"/>
    <col min="6611" max="6611" width="13.88671875" style="50" customWidth="1"/>
    <col min="6612" max="6612" width="12.5546875" style="50" customWidth="1"/>
    <col min="6613" max="6615" width="12.6640625" style="50" customWidth="1"/>
    <col min="6616" max="6621" width="0" style="50" hidden="1" customWidth="1"/>
    <col min="6622" max="6622" width="12.109375" style="50" customWidth="1"/>
    <col min="6623" max="6623" width="15.10937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09375" style="50" customWidth="1"/>
    <col min="6863" max="6863" width="0" style="50" hidden="1" customWidth="1"/>
    <col min="6864" max="6864" width="12.6640625" style="50" customWidth="1"/>
    <col min="6865" max="6865" width="13.5546875" style="50" customWidth="1"/>
    <col min="6866" max="6866" width="14" style="50" customWidth="1"/>
    <col min="6867" max="6867" width="13.88671875" style="50" customWidth="1"/>
    <col min="6868" max="6868" width="12.5546875" style="50" customWidth="1"/>
    <col min="6869" max="6871" width="12.6640625" style="50" customWidth="1"/>
    <col min="6872" max="6877" width="0" style="50" hidden="1" customWidth="1"/>
    <col min="6878" max="6878" width="12.109375" style="50" customWidth="1"/>
    <col min="6879" max="6879" width="15.10937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09375" style="50" customWidth="1"/>
    <col min="7119" max="7119" width="0" style="50" hidden="1" customWidth="1"/>
    <col min="7120" max="7120" width="12.6640625" style="50" customWidth="1"/>
    <col min="7121" max="7121" width="13.5546875" style="50" customWidth="1"/>
    <col min="7122" max="7122" width="14" style="50" customWidth="1"/>
    <col min="7123" max="7123" width="13.88671875" style="50" customWidth="1"/>
    <col min="7124" max="7124" width="12.5546875" style="50" customWidth="1"/>
    <col min="7125" max="7127" width="12.6640625" style="50" customWidth="1"/>
    <col min="7128" max="7133" width="0" style="50" hidden="1" customWidth="1"/>
    <col min="7134" max="7134" width="12.109375" style="50" customWidth="1"/>
    <col min="7135" max="7135" width="15.10937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09375" style="50" customWidth="1"/>
    <col min="7375" max="7375" width="0" style="50" hidden="1" customWidth="1"/>
    <col min="7376" max="7376" width="12.6640625" style="50" customWidth="1"/>
    <col min="7377" max="7377" width="13.5546875" style="50" customWidth="1"/>
    <col min="7378" max="7378" width="14" style="50" customWidth="1"/>
    <col min="7379" max="7379" width="13.88671875" style="50" customWidth="1"/>
    <col min="7380" max="7380" width="12.5546875" style="50" customWidth="1"/>
    <col min="7381" max="7383" width="12.6640625" style="50" customWidth="1"/>
    <col min="7384" max="7389" width="0" style="50" hidden="1" customWidth="1"/>
    <col min="7390" max="7390" width="12.109375" style="50" customWidth="1"/>
    <col min="7391" max="7391" width="15.10937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09375" style="50" customWidth="1"/>
    <col min="7631" max="7631" width="0" style="50" hidden="1" customWidth="1"/>
    <col min="7632" max="7632" width="12.6640625" style="50" customWidth="1"/>
    <col min="7633" max="7633" width="13.5546875" style="50" customWidth="1"/>
    <col min="7634" max="7634" width="14" style="50" customWidth="1"/>
    <col min="7635" max="7635" width="13.88671875" style="50" customWidth="1"/>
    <col min="7636" max="7636" width="12.5546875" style="50" customWidth="1"/>
    <col min="7637" max="7639" width="12.6640625" style="50" customWidth="1"/>
    <col min="7640" max="7645" width="0" style="50" hidden="1" customWidth="1"/>
    <col min="7646" max="7646" width="12.109375" style="50" customWidth="1"/>
    <col min="7647" max="7647" width="15.10937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09375" style="50" customWidth="1"/>
    <col min="7887" max="7887" width="0" style="50" hidden="1" customWidth="1"/>
    <col min="7888" max="7888" width="12.6640625" style="50" customWidth="1"/>
    <col min="7889" max="7889" width="13.5546875" style="50" customWidth="1"/>
    <col min="7890" max="7890" width="14" style="50" customWidth="1"/>
    <col min="7891" max="7891" width="13.88671875" style="50" customWidth="1"/>
    <col min="7892" max="7892" width="12.5546875" style="50" customWidth="1"/>
    <col min="7893" max="7895" width="12.6640625" style="50" customWidth="1"/>
    <col min="7896" max="7901" width="0" style="50" hidden="1" customWidth="1"/>
    <col min="7902" max="7902" width="12.109375" style="50" customWidth="1"/>
    <col min="7903" max="7903" width="15.10937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09375" style="50" customWidth="1"/>
    <col min="8143" max="8143" width="0" style="50" hidden="1" customWidth="1"/>
    <col min="8144" max="8144" width="12.6640625" style="50" customWidth="1"/>
    <col min="8145" max="8145" width="13.5546875" style="50" customWidth="1"/>
    <col min="8146" max="8146" width="14" style="50" customWidth="1"/>
    <col min="8147" max="8147" width="13.88671875" style="50" customWidth="1"/>
    <col min="8148" max="8148" width="12.5546875" style="50" customWidth="1"/>
    <col min="8149" max="8151" width="12.6640625" style="50" customWidth="1"/>
    <col min="8152" max="8157" width="0" style="50" hidden="1" customWidth="1"/>
    <col min="8158" max="8158" width="12.109375" style="50" customWidth="1"/>
    <col min="8159" max="8159" width="15.10937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09375" style="50" customWidth="1"/>
    <col min="8399" max="8399" width="0" style="50" hidden="1" customWidth="1"/>
    <col min="8400" max="8400" width="12.6640625" style="50" customWidth="1"/>
    <col min="8401" max="8401" width="13.5546875" style="50" customWidth="1"/>
    <col min="8402" max="8402" width="14" style="50" customWidth="1"/>
    <col min="8403" max="8403" width="13.88671875" style="50" customWidth="1"/>
    <col min="8404" max="8404" width="12.5546875" style="50" customWidth="1"/>
    <col min="8405" max="8407" width="12.6640625" style="50" customWidth="1"/>
    <col min="8408" max="8413" width="0" style="50" hidden="1" customWidth="1"/>
    <col min="8414" max="8414" width="12.109375" style="50" customWidth="1"/>
    <col min="8415" max="8415" width="15.10937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09375" style="50" customWidth="1"/>
    <col min="8655" max="8655" width="0" style="50" hidden="1" customWidth="1"/>
    <col min="8656" max="8656" width="12.6640625" style="50" customWidth="1"/>
    <col min="8657" max="8657" width="13.5546875" style="50" customWidth="1"/>
    <col min="8658" max="8658" width="14" style="50" customWidth="1"/>
    <col min="8659" max="8659" width="13.88671875" style="50" customWidth="1"/>
    <col min="8660" max="8660" width="12.5546875" style="50" customWidth="1"/>
    <col min="8661" max="8663" width="12.6640625" style="50" customWidth="1"/>
    <col min="8664" max="8669" width="0" style="50" hidden="1" customWidth="1"/>
    <col min="8670" max="8670" width="12.109375" style="50" customWidth="1"/>
    <col min="8671" max="8671" width="15.10937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09375" style="50" customWidth="1"/>
    <col min="8911" max="8911" width="0" style="50" hidden="1" customWidth="1"/>
    <col min="8912" max="8912" width="12.6640625" style="50" customWidth="1"/>
    <col min="8913" max="8913" width="13.5546875" style="50" customWidth="1"/>
    <col min="8914" max="8914" width="14" style="50" customWidth="1"/>
    <col min="8915" max="8915" width="13.88671875" style="50" customWidth="1"/>
    <col min="8916" max="8916" width="12.5546875" style="50" customWidth="1"/>
    <col min="8917" max="8919" width="12.6640625" style="50" customWidth="1"/>
    <col min="8920" max="8925" width="0" style="50" hidden="1" customWidth="1"/>
    <col min="8926" max="8926" width="12.109375" style="50" customWidth="1"/>
    <col min="8927" max="8927" width="15.10937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09375" style="50" customWidth="1"/>
    <col min="9167" max="9167" width="0" style="50" hidden="1" customWidth="1"/>
    <col min="9168" max="9168" width="12.6640625" style="50" customWidth="1"/>
    <col min="9169" max="9169" width="13.5546875" style="50" customWidth="1"/>
    <col min="9170" max="9170" width="14" style="50" customWidth="1"/>
    <col min="9171" max="9171" width="13.88671875" style="50" customWidth="1"/>
    <col min="9172" max="9172" width="12.5546875" style="50" customWidth="1"/>
    <col min="9173" max="9175" width="12.6640625" style="50" customWidth="1"/>
    <col min="9176" max="9181" width="0" style="50" hidden="1" customWidth="1"/>
    <col min="9182" max="9182" width="12.109375" style="50" customWidth="1"/>
    <col min="9183" max="9183" width="15.10937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09375" style="50" customWidth="1"/>
    <col min="9423" max="9423" width="0" style="50" hidden="1" customWidth="1"/>
    <col min="9424" max="9424" width="12.6640625" style="50" customWidth="1"/>
    <col min="9425" max="9425" width="13.5546875" style="50" customWidth="1"/>
    <col min="9426" max="9426" width="14" style="50" customWidth="1"/>
    <col min="9427" max="9427" width="13.88671875" style="50" customWidth="1"/>
    <col min="9428" max="9428" width="12.5546875" style="50" customWidth="1"/>
    <col min="9429" max="9431" width="12.6640625" style="50" customWidth="1"/>
    <col min="9432" max="9437" width="0" style="50" hidden="1" customWidth="1"/>
    <col min="9438" max="9438" width="12.109375" style="50" customWidth="1"/>
    <col min="9439" max="9439" width="15.10937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09375" style="50" customWidth="1"/>
    <col min="9679" max="9679" width="0" style="50" hidden="1" customWidth="1"/>
    <col min="9680" max="9680" width="12.6640625" style="50" customWidth="1"/>
    <col min="9681" max="9681" width="13.5546875" style="50" customWidth="1"/>
    <col min="9682" max="9682" width="14" style="50" customWidth="1"/>
    <col min="9683" max="9683" width="13.88671875" style="50" customWidth="1"/>
    <col min="9684" max="9684" width="12.5546875" style="50" customWidth="1"/>
    <col min="9685" max="9687" width="12.6640625" style="50" customWidth="1"/>
    <col min="9688" max="9693" width="0" style="50" hidden="1" customWidth="1"/>
    <col min="9694" max="9694" width="12.109375" style="50" customWidth="1"/>
    <col min="9695" max="9695" width="15.10937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09375" style="50" customWidth="1"/>
    <col min="9935" max="9935" width="0" style="50" hidden="1" customWidth="1"/>
    <col min="9936" max="9936" width="12.6640625" style="50" customWidth="1"/>
    <col min="9937" max="9937" width="13.5546875" style="50" customWidth="1"/>
    <col min="9938" max="9938" width="14" style="50" customWidth="1"/>
    <col min="9939" max="9939" width="13.88671875" style="50" customWidth="1"/>
    <col min="9940" max="9940" width="12.5546875" style="50" customWidth="1"/>
    <col min="9941" max="9943" width="12.6640625" style="50" customWidth="1"/>
    <col min="9944" max="9949" width="0" style="50" hidden="1" customWidth="1"/>
    <col min="9950" max="9950" width="12.109375" style="50" customWidth="1"/>
    <col min="9951" max="9951" width="15.10937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09375" style="50" customWidth="1"/>
    <col min="10191" max="10191" width="0" style="50" hidden="1" customWidth="1"/>
    <col min="10192" max="10192" width="12.6640625" style="50" customWidth="1"/>
    <col min="10193" max="10193" width="13.5546875" style="50" customWidth="1"/>
    <col min="10194" max="10194" width="14" style="50" customWidth="1"/>
    <col min="10195" max="10195" width="13.88671875" style="50" customWidth="1"/>
    <col min="10196" max="10196" width="12.5546875" style="50" customWidth="1"/>
    <col min="10197" max="10199" width="12.6640625" style="50" customWidth="1"/>
    <col min="10200" max="10205" width="0" style="50" hidden="1" customWidth="1"/>
    <col min="10206" max="10206" width="12.109375" style="50" customWidth="1"/>
    <col min="10207" max="10207" width="15.10937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09375" style="50" customWidth="1"/>
    <col min="10447" max="10447" width="0" style="50" hidden="1" customWidth="1"/>
    <col min="10448" max="10448" width="12.6640625" style="50" customWidth="1"/>
    <col min="10449" max="10449" width="13.5546875" style="50" customWidth="1"/>
    <col min="10450" max="10450" width="14" style="50" customWidth="1"/>
    <col min="10451" max="10451" width="13.88671875" style="50" customWidth="1"/>
    <col min="10452" max="10452" width="12.5546875" style="50" customWidth="1"/>
    <col min="10453" max="10455" width="12.6640625" style="50" customWidth="1"/>
    <col min="10456" max="10461" width="0" style="50" hidden="1" customWidth="1"/>
    <col min="10462" max="10462" width="12.109375" style="50" customWidth="1"/>
    <col min="10463" max="10463" width="15.10937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09375" style="50" customWidth="1"/>
    <col min="10703" max="10703" width="0" style="50" hidden="1" customWidth="1"/>
    <col min="10704" max="10704" width="12.6640625" style="50" customWidth="1"/>
    <col min="10705" max="10705" width="13.5546875" style="50" customWidth="1"/>
    <col min="10706" max="10706" width="14" style="50" customWidth="1"/>
    <col min="10707" max="10707" width="13.88671875" style="50" customWidth="1"/>
    <col min="10708" max="10708" width="12.5546875" style="50" customWidth="1"/>
    <col min="10709" max="10711" width="12.6640625" style="50" customWidth="1"/>
    <col min="10712" max="10717" width="0" style="50" hidden="1" customWidth="1"/>
    <col min="10718" max="10718" width="12.109375" style="50" customWidth="1"/>
    <col min="10719" max="10719" width="15.10937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09375" style="50" customWidth="1"/>
    <col min="10959" max="10959" width="0" style="50" hidden="1" customWidth="1"/>
    <col min="10960" max="10960" width="12.6640625" style="50" customWidth="1"/>
    <col min="10961" max="10961" width="13.5546875" style="50" customWidth="1"/>
    <col min="10962" max="10962" width="14" style="50" customWidth="1"/>
    <col min="10963" max="10963" width="13.88671875" style="50" customWidth="1"/>
    <col min="10964" max="10964" width="12.5546875" style="50" customWidth="1"/>
    <col min="10965" max="10967" width="12.6640625" style="50" customWidth="1"/>
    <col min="10968" max="10973" width="0" style="50" hidden="1" customWidth="1"/>
    <col min="10974" max="10974" width="12.109375" style="50" customWidth="1"/>
    <col min="10975" max="10975" width="15.10937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09375" style="50" customWidth="1"/>
    <col min="11215" max="11215" width="0" style="50" hidden="1" customWidth="1"/>
    <col min="11216" max="11216" width="12.6640625" style="50" customWidth="1"/>
    <col min="11217" max="11217" width="13.5546875" style="50" customWidth="1"/>
    <col min="11218" max="11218" width="14" style="50" customWidth="1"/>
    <col min="11219" max="11219" width="13.88671875" style="50" customWidth="1"/>
    <col min="11220" max="11220" width="12.5546875" style="50" customWidth="1"/>
    <col min="11221" max="11223" width="12.6640625" style="50" customWidth="1"/>
    <col min="11224" max="11229" width="0" style="50" hidden="1" customWidth="1"/>
    <col min="11230" max="11230" width="12.109375" style="50" customWidth="1"/>
    <col min="11231" max="11231" width="15.10937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09375" style="50" customWidth="1"/>
    <col min="11471" max="11471" width="0" style="50" hidden="1" customWidth="1"/>
    <col min="11472" max="11472" width="12.6640625" style="50" customWidth="1"/>
    <col min="11473" max="11473" width="13.5546875" style="50" customWidth="1"/>
    <col min="11474" max="11474" width="14" style="50" customWidth="1"/>
    <col min="11475" max="11475" width="13.88671875" style="50" customWidth="1"/>
    <col min="11476" max="11476" width="12.5546875" style="50" customWidth="1"/>
    <col min="11477" max="11479" width="12.6640625" style="50" customWidth="1"/>
    <col min="11480" max="11485" width="0" style="50" hidden="1" customWidth="1"/>
    <col min="11486" max="11486" width="12.109375" style="50" customWidth="1"/>
    <col min="11487" max="11487" width="15.10937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09375" style="50" customWidth="1"/>
    <col min="11727" max="11727" width="0" style="50" hidden="1" customWidth="1"/>
    <col min="11728" max="11728" width="12.6640625" style="50" customWidth="1"/>
    <col min="11729" max="11729" width="13.5546875" style="50" customWidth="1"/>
    <col min="11730" max="11730" width="14" style="50" customWidth="1"/>
    <col min="11731" max="11731" width="13.88671875" style="50" customWidth="1"/>
    <col min="11732" max="11732" width="12.5546875" style="50" customWidth="1"/>
    <col min="11733" max="11735" width="12.6640625" style="50" customWidth="1"/>
    <col min="11736" max="11741" width="0" style="50" hidden="1" customWidth="1"/>
    <col min="11742" max="11742" width="12.109375" style="50" customWidth="1"/>
    <col min="11743" max="11743" width="15.10937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09375" style="50" customWidth="1"/>
    <col min="11983" max="11983" width="0" style="50" hidden="1" customWidth="1"/>
    <col min="11984" max="11984" width="12.6640625" style="50" customWidth="1"/>
    <col min="11985" max="11985" width="13.5546875" style="50" customWidth="1"/>
    <col min="11986" max="11986" width="14" style="50" customWidth="1"/>
    <col min="11987" max="11987" width="13.88671875" style="50" customWidth="1"/>
    <col min="11988" max="11988" width="12.5546875" style="50" customWidth="1"/>
    <col min="11989" max="11991" width="12.6640625" style="50" customWidth="1"/>
    <col min="11992" max="11997" width="0" style="50" hidden="1" customWidth="1"/>
    <col min="11998" max="11998" width="12.109375" style="50" customWidth="1"/>
    <col min="11999" max="11999" width="15.10937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09375" style="50" customWidth="1"/>
    <col min="12239" max="12239" width="0" style="50" hidden="1" customWidth="1"/>
    <col min="12240" max="12240" width="12.6640625" style="50" customWidth="1"/>
    <col min="12241" max="12241" width="13.5546875" style="50" customWidth="1"/>
    <col min="12242" max="12242" width="14" style="50" customWidth="1"/>
    <col min="12243" max="12243" width="13.88671875" style="50" customWidth="1"/>
    <col min="12244" max="12244" width="12.5546875" style="50" customWidth="1"/>
    <col min="12245" max="12247" width="12.6640625" style="50" customWidth="1"/>
    <col min="12248" max="12253" width="0" style="50" hidden="1" customWidth="1"/>
    <col min="12254" max="12254" width="12.109375" style="50" customWidth="1"/>
    <col min="12255" max="12255" width="15.10937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09375" style="50" customWidth="1"/>
    <col min="12495" max="12495" width="0" style="50" hidden="1" customWidth="1"/>
    <col min="12496" max="12496" width="12.6640625" style="50" customWidth="1"/>
    <col min="12497" max="12497" width="13.5546875" style="50" customWidth="1"/>
    <col min="12498" max="12498" width="14" style="50" customWidth="1"/>
    <col min="12499" max="12499" width="13.88671875" style="50" customWidth="1"/>
    <col min="12500" max="12500" width="12.5546875" style="50" customWidth="1"/>
    <col min="12501" max="12503" width="12.6640625" style="50" customWidth="1"/>
    <col min="12504" max="12509" width="0" style="50" hidden="1" customWidth="1"/>
    <col min="12510" max="12510" width="12.109375" style="50" customWidth="1"/>
    <col min="12511" max="12511" width="15.10937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09375" style="50" customWidth="1"/>
    <col min="12751" max="12751" width="0" style="50" hidden="1" customWidth="1"/>
    <col min="12752" max="12752" width="12.6640625" style="50" customWidth="1"/>
    <col min="12753" max="12753" width="13.5546875" style="50" customWidth="1"/>
    <col min="12754" max="12754" width="14" style="50" customWidth="1"/>
    <col min="12755" max="12755" width="13.88671875" style="50" customWidth="1"/>
    <col min="12756" max="12756" width="12.5546875" style="50" customWidth="1"/>
    <col min="12757" max="12759" width="12.6640625" style="50" customWidth="1"/>
    <col min="12760" max="12765" width="0" style="50" hidden="1" customWidth="1"/>
    <col min="12766" max="12766" width="12.109375" style="50" customWidth="1"/>
    <col min="12767" max="12767" width="15.10937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09375" style="50" customWidth="1"/>
    <col min="13007" max="13007" width="0" style="50" hidden="1" customWidth="1"/>
    <col min="13008" max="13008" width="12.6640625" style="50" customWidth="1"/>
    <col min="13009" max="13009" width="13.5546875" style="50" customWidth="1"/>
    <col min="13010" max="13010" width="14" style="50" customWidth="1"/>
    <col min="13011" max="13011" width="13.88671875" style="50" customWidth="1"/>
    <col min="13012" max="13012" width="12.5546875" style="50" customWidth="1"/>
    <col min="13013" max="13015" width="12.6640625" style="50" customWidth="1"/>
    <col min="13016" max="13021" width="0" style="50" hidden="1" customWidth="1"/>
    <col min="13022" max="13022" width="12.109375" style="50" customWidth="1"/>
    <col min="13023" max="13023" width="15.10937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09375" style="50" customWidth="1"/>
    <col min="13263" max="13263" width="0" style="50" hidden="1" customWidth="1"/>
    <col min="13264" max="13264" width="12.6640625" style="50" customWidth="1"/>
    <col min="13265" max="13265" width="13.5546875" style="50" customWidth="1"/>
    <col min="13266" max="13266" width="14" style="50" customWidth="1"/>
    <col min="13267" max="13267" width="13.88671875" style="50" customWidth="1"/>
    <col min="13268" max="13268" width="12.5546875" style="50" customWidth="1"/>
    <col min="13269" max="13271" width="12.6640625" style="50" customWidth="1"/>
    <col min="13272" max="13277" width="0" style="50" hidden="1" customWidth="1"/>
    <col min="13278" max="13278" width="12.109375" style="50" customWidth="1"/>
    <col min="13279" max="13279" width="15.10937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09375" style="50" customWidth="1"/>
    <col min="13519" max="13519" width="0" style="50" hidden="1" customWidth="1"/>
    <col min="13520" max="13520" width="12.6640625" style="50" customWidth="1"/>
    <col min="13521" max="13521" width="13.5546875" style="50" customWidth="1"/>
    <col min="13522" max="13522" width="14" style="50" customWidth="1"/>
    <col min="13523" max="13523" width="13.88671875" style="50" customWidth="1"/>
    <col min="13524" max="13524" width="12.5546875" style="50" customWidth="1"/>
    <col min="13525" max="13527" width="12.6640625" style="50" customWidth="1"/>
    <col min="13528" max="13533" width="0" style="50" hidden="1" customWidth="1"/>
    <col min="13534" max="13534" width="12.109375" style="50" customWidth="1"/>
    <col min="13535" max="13535" width="15.10937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09375" style="50" customWidth="1"/>
    <col min="13775" max="13775" width="0" style="50" hidden="1" customWidth="1"/>
    <col min="13776" max="13776" width="12.6640625" style="50" customWidth="1"/>
    <col min="13777" max="13777" width="13.5546875" style="50" customWidth="1"/>
    <col min="13778" max="13778" width="14" style="50" customWidth="1"/>
    <col min="13779" max="13779" width="13.88671875" style="50" customWidth="1"/>
    <col min="13780" max="13780" width="12.5546875" style="50" customWidth="1"/>
    <col min="13781" max="13783" width="12.6640625" style="50" customWidth="1"/>
    <col min="13784" max="13789" width="0" style="50" hidden="1" customWidth="1"/>
    <col min="13790" max="13790" width="12.109375" style="50" customWidth="1"/>
    <col min="13791" max="13791" width="15.10937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09375" style="50" customWidth="1"/>
    <col min="14031" max="14031" width="0" style="50" hidden="1" customWidth="1"/>
    <col min="14032" max="14032" width="12.6640625" style="50" customWidth="1"/>
    <col min="14033" max="14033" width="13.5546875" style="50" customWidth="1"/>
    <col min="14034" max="14034" width="14" style="50" customWidth="1"/>
    <col min="14035" max="14035" width="13.88671875" style="50" customWidth="1"/>
    <col min="14036" max="14036" width="12.5546875" style="50" customWidth="1"/>
    <col min="14037" max="14039" width="12.6640625" style="50" customWidth="1"/>
    <col min="14040" max="14045" width="0" style="50" hidden="1" customWidth="1"/>
    <col min="14046" max="14046" width="12.109375" style="50" customWidth="1"/>
    <col min="14047" max="14047" width="15.10937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09375" style="50" customWidth="1"/>
    <col min="14287" max="14287" width="0" style="50" hidden="1" customWidth="1"/>
    <col min="14288" max="14288" width="12.6640625" style="50" customWidth="1"/>
    <col min="14289" max="14289" width="13.5546875" style="50" customWidth="1"/>
    <col min="14290" max="14290" width="14" style="50" customWidth="1"/>
    <col min="14291" max="14291" width="13.88671875" style="50" customWidth="1"/>
    <col min="14292" max="14292" width="12.5546875" style="50" customWidth="1"/>
    <col min="14293" max="14295" width="12.6640625" style="50" customWidth="1"/>
    <col min="14296" max="14301" width="0" style="50" hidden="1" customWidth="1"/>
    <col min="14302" max="14302" width="12.109375" style="50" customWidth="1"/>
    <col min="14303" max="14303" width="15.10937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09375" style="50" customWidth="1"/>
    <col min="14543" max="14543" width="0" style="50" hidden="1" customWidth="1"/>
    <col min="14544" max="14544" width="12.6640625" style="50" customWidth="1"/>
    <col min="14545" max="14545" width="13.5546875" style="50" customWidth="1"/>
    <col min="14546" max="14546" width="14" style="50" customWidth="1"/>
    <col min="14547" max="14547" width="13.88671875" style="50" customWidth="1"/>
    <col min="14548" max="14548" width="12.5546875" style="50" customWidth="1"/>
    <col min="14549" max="14551" width="12.6640625" style="50" customWidth="1"/>
    <col min="14552" max="14557" width="0" style="50" hidden="1" customWidth="1"/>
    <col min="14558" max="14558" width="12.109375" style="50" customWidth="1"/>
    <col min="14559" max="14559" width="15.10937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09375" style="50" customWidth="1"/>
    <col min="14799" max="14799" width="0" style="50" hidden="1" customWidth="1"/>
    <col min="14800" max="14800" width="12.6640625" style="50" customWidth="1"/>
    <col min="14801" max="14801" width="13.5546875" style="50" customWidth="1"/>
    <col min="14802" max="14802" width="14" style="50" customWidth="1"/>
    <col min="14803" max="14803" width="13.88671875" style="50" customWidth="1"/>
    <col min="14804" max="14804" width="12.5546875" style="50" customWidth="1"/>
    <col min="14805" max="14807" width="12.6640625" style="50" customWidth="1"/>
    <col min="14808" max="14813" width="0" style="50" hidden="1" customWidth="1"/>
    <col min="14814" max="14814" width="12.109375" style="50" customWidth="1"/>
    <col min="14815" max="14815" width="15.10937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09375" style="50" customWidth="1"/>
    <col min="15055" max="15055" width="0" style="50" hidden="1" customWidth="1"/>
    <col min="15056" max="15056" width="12.6640625" style="50" customWidth="1"/>
    <col min="15057" max="15057" width="13.5546875" style="50" customWidth="1"/>
    <col min="15058" max="15058" width="14" style="50" customWidth="1"/>
    <col min="15059" max="15059" width="13.88671875" style="50" customWidth="1"/>
    <col min="15060" max="15060" width="12.5546875" style="50" customWidth="1"/>
    <col min="15061" max="15063" width="12.6640625" style="50" customWidth="1"/>
    <col min="15064" max="15069" width="0" style="50" hidden="1" customWidth="1"/>
    <col min="15070" max="15070" width="12.109375" style="50" customWidth="1"/>
    <col min="15071" max="15071" width="15.10937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09375" style="50" customWidth="1"/>
    <col min="15311" max="15311" width="0" style="50" hidden="1" customWidth="1"/>
    <col min="15312" max="15312" width="12.6640625" style="50" customWidth="1"/>
    <col min="15313" max="15313" width="13.5546875" style="50" customWidth="1"/>
    <col min="15314" max="15314" width="14" style="50" customWidth="1"/>
    <col min="15315" max="15315" width="13.88671875" style="50" customWidth="1"/>
    <col min="15316" max="15316" width="12.5546875" style="50" customWidth="1"/>
    <col min="15317" max="15319" width="12.6640625" style="50" customWidth="1"/>
    <col min="15320" max="15325" width="0" style="50" hidden="1" customWidth="1"/>
    <col min="15326" max="15326" width="12.109375" style="50" customWidth="1"/>
    <col min="15327" max="15327" width="15.10937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09375" style="50" customWidth="1"/>
    <col min="15567" max="15567" width="0" style="50" hidden="1" customWidth="1"/>
    <col min="15568" max="15568" width="12.6640625" style="50" customWidth="1"/>
    <col min="15569" max="15569" width="13.5546875" style="50" customWidth="1"/>
    <col min="15570" max="15570" width="14" style="50" customWidth="1"/>
    <col min="15571" max="15571" width="13.88671875" style="50" customWidth="1"/>
    <col min="15572" max="15572" width="12.5546875" style="50" customWidth="1"/>
    <col min="15573" max="15575" width="12.6640625" style="50" customWidth="1"/>
    <col min="15576" max="15581" width="0" style="50" hidden="1" customWidth="1"/>
    <col min="15582" max="15582" width="12.109375" style="50" customWidth="1"/>
    <col min="15583" max="15583" width="15.109375" style="50" customWidth="1"/>
    <col min="15584" max="15610" width="8" style="50" customWidth="1"/>
    <col min="15611" max="16384" width="8" style="50"/>
  </cols>
  <sheetData>
    <row r="1" spans="1:145" ht="74.400000000000006" customHeight="1">
      <c r="B1" s="68"/>
      <c r="C1" s="3"/>
      <c r="D1" s="4"/>
      <c r="AK1" s="98" t="s">
        <v>66</v>
      </c>
      <c r="AL1" s="98"/>
      <c r="AM1" s="98"/>
      <c r="AN1" s="98"/>
    </row>
    <row r="2" spans="1:145" s="1" customFormat="1" ht="62.25" customHeight="1">
      <c r="B2" s="2"/>
      <c r="C2" s="3"/>
      <c r="D2" s="4"/>
      <c r="E2" s="3"/>
      <c r="F2" s="3"/>
      <c r="G2" s="3"/>
      <c r="H2" s="3"/>
      <c r="I2" s="5"/>
      <c r="J2" s="5"/>
      <c r="K2" s="98"/>
      <c r="L2" s="98"/>
      <c r="M2" s="98"/>
      <c r="N2" s="98"/>
      <c r="O2" s="6"/>
      <c r="P2" s="6"/>
      <c r="Q2" s="6"/>
      <c r="AK2" s="98" t="s">
        <v>59</v>
      </c>
      <c r="AL2" s="98"/>
      <c r="AM2" s="98"/>
      <c r="AN2" s="98"/>
    </row>
    <row r="3" spans="1:145" s="1" customFormat="1" ht="17.399999999999999">
      <c r="A3" s="6"/>
      <c r="B3" s="102" t="s">
        <v>47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</row>
    <row r="4" spans="1:145" s="1" customFormat="1" ht="15.6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/>
      <c r="O4" s="7"/>
      <c r="P4" s="7"/>
      <c r="Q4" s="7"/>
      <c r="AN4" s="27" t="s">
        <v>18</v>
      </c>
    </row>
    <row r="5" spans="1:145" s="1" customFormat="1" ht="27.6" customHeight="1" thickBot="1">
      <c r="B5" s="99"/>
      <c r="C5" s="100" t="s">
        <v>0</v>
      </c>
      <c r="D5" s="10"/>
      <c r="E5" s="101" t="s">
        <v>44</v>
      </c>
      <c r="F5" s="101"/>
      <c r="G5" s="101"/>
      <c r="H5" s="101"/>
      <c r="I5" s="101"/>
      <c r="J5" s="101"/>
      <c r="K5" s="101"/>
      <c r="L5" s="101"/>
      <c r="M5" s="101"/>
      <c r="N5" s="101"/>
      <c r="O5" s="7"/>
      <c r="P5" s="7"/>
      <c r="Q5" s="7"/>
      <c r="U5" s="103" t="s">
        <v>45</v>
      </c>
      <c r="V5" s="103"/>
      <c r="W5" s="103"/>
      <c r="X5" s="103"/>
      <c r="Y5" s="103"/>
      <c r="Z5" s="103"/>
      <c r="AA5" s="103"/>
      <c r="AB5" s="103"/>
      <c r="AC5" s="103"/>
      <c r="AD5" s="103"/>
      <c r="AE5" s="104" t="s">
        <v>46</v>
      </c>
      <c r="AF5" s="104"/>
      <c r="AG5" s="104"/>
      <c r="AH5" s="104"/>
      <c r="AI5" s="104"/>
      <c r="AJ5" s="104"/>
      <c r="AK5" s="104"/>
      <c r="AL5" s="104"/>
      <c r="AM5" s="104"/>
      <c r="AN5" s="104"/>
    </row>
    <row r="6" spans="1:145" s="18" customFormat="1" ht="51" customHeight="1" thickBot="1">
      <c r="A6" s="12"/>
      <c r="B6" s="99"/>
      <c r="C6" s="100"/>
      <c r="D6" s="105" t="s">
        <v>1</v>
      </c>
      <c r="E6" s="62" t="s">
        <v>8</v>
      </c>
      <c r="F6" s="64" t="s">
        <v>9</v>
      </c>
      <c r="G6" s="64" t="s">
        <v>10</v>
      </c>
      <c r="H6" s="64" t="s">
        <v>11</v>
      </c>
      <c r="I6" s="64" t="s">
        <v>12</v>
      </c>
      <c r="J6" s="64" t="s">
        <v>13</v>
      </c>
      <c r="K6" s="64" t="s">
        <v>14</v>
      </c>
      <c r="L6" s="64" t="s">
        <v>15</v>
      </c>
      <c r="M6" s="64" t="s">
        <v>19</v>
      </c>
      <c r="N6" s="64" t="s">
        <v>17</v>
      </c>
      <c r="O6" s="61" t="s">
        <v>16</v>
      </c>
      <c r="P6" s="55" t="s">
        <v>17</v>
      </c>
      <c r="Q6" s="14" t="s">
        <v>2</v>
      </c>
      <c r="R6" s="15"/>
      <c r="S6" s="16"/>
      <c r="T6" s="12"/>
      <c r="U6" s="62" t="s">
        <v>8</v>
      </c>
      <c r="V6" s="64" t="s">
        <v>9</v>
      </c>
      <c r="W6" s="64" t="s">
        <v>10</v>
      </c>
      <c r="X6" s="64" t="s">
        <v>11</v>
      </c>
      <c r="Y6" s="64" t="s">
        <v>12</v>
      </c>
      <c r="Z6" s="64" t="s">
        <v>13</v>
      </c>
      <c r="AA6" s="64" t="s">
        <v>14</v>
      </c>
      <c r="AB6" s="64" t="s">
        <v>15</v>
      </c>
      <c r="AC6" s="64" t="s">
        <v>19</v>
      </c>
      <c r="AD6" s="64" t="s">
        <v>17</v>
      </c>
      <c r="AE6" s="95" t="s">
        <v>8</v>
      </c>
      <c r="AF6" s="96" t="s">
        <v>9</v>
      </c>
      <c r="AG6" s="96" t="s">
        <v>10</v>
      </c>
      <c r="AH6" s="96" t="s">
        <v>11</v>
      </c>
      <c r="AI6" s="96" t="s">
        <v>12</v>
      </c>
      <c r="AJ6" s="96" t="s">
        <v>13</v>
      </c>
      <c r="AK6" s="96" t="s">
        <v>14</v>
      </c>
      <c r="AL6" s="96" t="s">
        <v>15</v>
      </c>
      <c r="AM6" s="96" t="s">
        <v>19</v>
      </c>
      <c r="AN6" s="96" t="s">
        <v>17</v>
      </c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</row>
    <row r="7" spans="1:145" s="28" customFormat="1" ht="16.2" thickBot="1">
      <c r="A7" s="19"/>
      <c r="B7" s="20" t="s">
        <v>3</v>
      </c>
      <c r="C7" s="21" t="s">
        <v>4</v>
      </c>
      <c r="D7" s="106"/>
      <c r="E7" s="21">
        <v>1</v>
      </c>
      <c r="F7" s="21">
        <v>2</v>
      </c>
      <c r="G7" s="21">
        <v>3</v>
      </c>
      <c r="H7" s="21">
        <v>4</v>
      </c>
      <c r="I7" s="21">
        <v>5</v>
      </c>
      <c r="J7" s="21">
        <v>6</v>
      </c>
      <c r="K7" s="21">
        <v>7</v>
      </c>
      <c r="L7" s="21">
        <v>8</v>
      </c>
      <c r="M7" s="21">
        <v>9</v>
      </c>
      <c r="N7" s="21">
        <v>10</v>
      </c>
      <c r="O7" s="22">
        <v>1</v>
      </c>
      <c r="P7" s="23">
        <v>16</v>
      </c>
      <c r="Q7" s="24">
        <v>17</v>
      </c>
      <c r="R7" s="25"/>
      <c r="S7" s="26"/>
      <c r="T7" s="19"/>
      <c r="U7" s="21">
        <v>1</v>
      </c>
      <c r="V7" s="21">
        <v>2</v>
      </c>
      <c r="W7" s="21">
        <v>3</v>
      </c>
      <c r="X7" s="21">
        <v>4</v>
      </c>
      <c r="Y7" s="21">
        <v>5</v>
      </c>
      <c r="Z7" s="21">
        <v>6</v>
      </c>
      <c r="AA7" s="21">
        <v>7</v>
      </c>
      <c r="AB7" s="21">
        <v>8</v>
      </c>
      <c r="AC7" s="21">
        <v>9</v>
      </c>
      <c r="AD7" s="21">
        <v>10</v>
      </c>
      <c r="AE7" s="21">
        <v>11</v>
      </c>
      <c r="AF7" s="21">
        <v>12</v>
      </c>
      <c r="AG7" s="21">
        <v>13</v>
      </c>
      <c r="AH7" s="21">
        <v>14</v>
      </c>
      <c r="AI7" s="21">
        <v>15</v>
      </c>
      <c r="AJ7" s="21">
        <v>16</v>
      </c>
      <c r="AK7" s="21">
        <v>17</v>
      </c>
      <c r="AL7" s="21">
        <v>18</v>
      </c>
      <c r="AM7" s="21">
        <v>19</v>
      </c>
      <c r="AN7" s="21">
        <v>20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</row>
    <row r="8" spans="1:145" s="40" customFormat="1" ht="78" customHeight="1">
      <c r="A8" s="32"/>
      <c r="B8" s="33" t="s">
        <v>5</v>
      </c>
      <c r="C8" s="67" t="s">
        <v>21</v>
      </c>
      <c r="D8" s="34"/>
      <c r="E8" s="69">
        <f>SUM(F8:N8)</f>
        <v>6764100</v>
      </c>
      <c r="F8" s="70">
        <v>608070</v>
      </c>
      <c r="G8" s="70">
        <v>898610</v>
      </c>
      <c r="H8" s="70">
        <v>402250</v>
      </c>
      <c r="I8" s="70">
        <v>333500</v>
      </c>
      <c r="J8" s="70">
        <v>588430</v>
      </c>
      <c r="K8" s="70">
        <v>599890</v>
      </c>
      <c r="L8" s="70">
        <v>512320</v>
      </c>
      <c r="M8" s="70">
        <v>2289890</v>
      </c>
      <c r="N8" s="70">
        <v>531140</v>
      </c>
      <c r="O8" s="35"/>
      <c r="P8" s="36"/>
      <c r="Q8" s="36"/>
      <c r="R8" s="36"/>
      <c r="S8" s="36"/>
      <c r="T8" s="37"/>
      <c r="U8" s="69">
        <f>SUM(V8:AD8)</f>
        <v>-87200</v>
      </c>
      <c r="V8" s="70">
        <f t="shared" ref="V8:V9" si="0">AF8-F8</f>
        <v>312170</v>
      </c>
      <c r="W8" s="70">
        <f t="shared" ref="W8:W9" si="1">AG8-G8</f>
        <v>-359950</v>
      </c>
      <c r="X8" s="70">
        <f t="shared" ref="X8:X9" si="2">AH8-H8</f>
        <v>-179390</v>
      </c>
      <c r="Y8" s="70">
        <f t="shared" ref="Y8:Y9" si="3">AI8-I8</f>
        <v>1122810</v>
      </c>
      <c r="Z8" s="70">
        <f t="shared" ref="Z8:Z9" si="4">AJ8-J8</f>
        <v>878760</v>
      </c>
      <c r="AA8" s="70">
        <f t="shared" ref="AA8:AA9" si="5">AK8-K8</f>
        <v>-272060</v>
      </c>
      <c r="AB8" s="70">
        <f t="shared" ref="AB8:AB9" si="6">AL8-L8</f>
        <v>631880</v>
      </c>
      <c r="AC8" s="70">
        <f t="shared" ref="AC8:AC9" si="7">AM8-M8</f>
        <v>-2243530</v>
      </c>
      <c r="AD8" s="70">
        <f t="shared" ref="AD8:AD9" si="8">AN8-N8</f>
        <v>22110</v>
      </c>
      <c r="AE8" s="69">
        <f t="shared" ref="AE8:AE18" si="9">SUM(AF8:AN8)</f>
        <v>6676900</v>
      </c>
      <c r="AF8" s="70">
        <v>920240</v>
      </c>
      <c r="AG8" s="70">
        <v>538660</v>
      </c>
      <c r="AH8" s="70">
        <v>222860</v>
      </c>
      <c r="AI8" s="70">
        <v>1456310</v>
      </c>
      <c r="AJ8" s="70">
        <v>1467190</v>
      </c>
      <c r="AK8" s="70">
        <v>327830</v>
      </c>
      <c r="AL8" s="70">
        <v>1144200</v>
      </c>
      <c r="AM8" s="70">
        <v>46360</v>
      </c>
      <c r="AN8" s="70">
        <v>553250</v>
      </c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s="40" customFormat="1" ht="75.599999999999994" customHeight="1">
      <c r="A9" s="32"/>
      <c r="B9" s="42" t="s">
        <v>6</v>
      </c>
      <c r="C9" s="67" t="s">
        <v>22</v>
      </c>
      <c r="D9" s="73"/>
      <c r="E9" s="69">
        <f>SUM(F9:N9)</f>
        <v>17093700</v>
      </c>
      <c r="F9" s="70">
        <v>2247500</v>
      </c>
      <c r="G9" s="70">
        <v>2164000</v>
      </c>
      <c r="H9" s="70">
        <v>1955500</v>
      </c>
      <c r="I9" s="70">
        <v>1767000</v>
      </c>
      <c r="J9" s="70">
        <f>2728500-650000</f>
        <v>2078500</v>
      </c>
      <c r="K9" s="70">
        <v>2492500</v>
      </c>
      <c r="L9" s="70">
        <v>1158000</v>
      </c>
      <c r="M9" s="70">
        <v>1229200</v>
      </c>
      <c r="N9" s="70">
        <v>2001500</v>
      </c>
      <c r="O9" s="43"/>
      <c r="P9" s="44"/>
      <c r="Q9" s="44"/>
      <c r="R9" s="41"/>
      <c r="S9" s="41"/>
      <c r="T9" s="45"/>
      <c r="U9" s="69">
        <f>SUM(V9:AD9)</f>
        <v>0</v>
      </c>
      <c r="V9" s="70">
        <f t="shared" si="0"/>
        <v>-319540</v>
      </c>
      <c r="W9" s="70">
        <f t="shared" si="1"/>
        <v>352560</v>
      </c>
      <c r="X9" s="70">
        <f t="shared" si="2"/>
        <v>172030</v>
      </c>
      <c r="Y9" s="70">
        <f t="shared" si="3"/>
        <v>-1130180</v>
      </c>
      <c r="Z9" s="70">
        <f t="shared" si="4"/>
        <v>-878760</v>
      </c>
      <c r="AA9" s="70">
        <f t="shared" si="5"/>
        <v>264690</v>
      </c>
      <c r="AB9" s="70">
        <f t="shared" si="6"/>
        <v>-639350</v>
      </c>
      <c r="AC9" s="70">
        <f t="shared" si="7"/>
        <v>2208030</v>
      </c>
      <c r="AD9" s="70">
        <f t="shared" si="8"/>
        <v>-29480</v>
      </c>
      <c r="AE9" s="69">
        <f t="shared" si="9"/>
        <v>17093700</v>
      </c>
      <c r="AF9" s="70">
        <v>1927960</v>
      </c>
      <c r="AG9" s="70">
        <v>2516560</v>
      </c>
      <c r="AH9" s="70">
        <v>2127530</v>
      </c>
      <c r="AI9" s="70">
        <v>636820</v>
      </c>
      <c r="AJ9" s="70">
        <v>1199740</v>
      </c>
      <c r="AK9" s="70">
        <v>2757190</v>
      </c>
      <c r="AL9" s="70">
        <v>518650</v>
      </c>
      <c r="AM9" s="70">
        <v>3437230</v>
      </c>
      <c r="AN9" s="70">
        <v>1972020</v>
      </c>
      <c r="AO9" s="38"/>
      <c r="AP9" s="38"/>
      <c r="AQ9" s="38"/>
      <c r="AR9" s="38"/>
      <c r="AS9" s="38"/>
      <c r="AT9" s="38"/>
      <c r="AU9" s="85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</row>
    <row r="10" spans="1:145" s="40" customFormat="1" ht="57" customHeight="1">
      <c r="A10" s="32"/>
      <c r="B10" s="33" t="s">
        <v>7</v>
      </c>
      <c r="C10" s="66" t="s">
        <v>20</v>
      </c>
      <c r="D10" s="46"/>
      <c r="E10" s="69">
        <f>SUM(F10:N10)</f>
        <v>542700</v>
      </c>
      <c r="F10" s="70">
        <v>60900</v>
      </c>
      <c r="G10" s="70">
        <v>143400</v>
      </c>
      <c r="H10" s="70">
        <v>47400</v>
      </c>
      <c r="I10" s="70">
        <v>47400</v>
      </c>
      <c r="J10" s="70">
        <v>60900</v>
      </c>
      <c r="K10" s="70">
        <v>60900</v>
      </c>
      <c r="L10" s="70">
        <v>60900</v>
      </c>
      <c r="M10" s="70">
        <v>0</v>
      </c>
      <c r="N10" s="70">
        <v>60900</v>
      </c>
      <c r="O10" s="47"/>
      <c r="P10" s="48"/>
      <c r="Q10" s="48"/>
      <c r="R10" s="48"/>
      <c r="S10" s="48"/>
      <c r="T10" s="49"/>
      <c r="U10" s="69">
        <f>SUM(V10:AD10)</f>
        <v>-542700</v>
      </c>
      <c r="V10" s="70">
        <f>AF10-F10</f>
        <v>-60900</v>
      </c>
      <c r="W10" s="70">
        <f t="shared" ref="W10:AD10" si="10">AG10-G10</f>
        <v>-143400</v>
      </c>
      <c r="X10" s="70">
        <f t="shared" si="10"/>
        <v>-47400</v>
      </c>
      <c r="Y10" s="70">
        <f t="shared" si="10"/>
        <v>-47400</v>
      </c>
      <c r="Z10" s="70">
        <f t="shared" si="10"/>
        <v>-60900</v>
      </c>
      <c r="AA10" s="70">
        <f t="shared" si="10"/>
        <v>-60900</v>
      </c>
      <c r="AB10" s="70">
        <f t="shared" si="10"/>
        <v>-60900</v>
      </c>
      <c r="AC10" s="70">
        <f t="shared" si="10"/>
        <v>0</v>
      </c>
      <c r="AD10" s="70">
        <f t="shared" si="10"/>
        <v>-60900</v>
      </c>
      <c r="AE10" s="69">
        <f t="shared" si="9"/>
        <v>0</v>
      </c>
      <c r="AF10" s="70">
        <f>122700-122700</f>
        <v>0</v>
      </c>
      <c r="AG10" s="70">
        <f>306800-306800</f>
        <v>0</v>
      </c>
      <c r="AH10" s="70">
        <f>122700-122700</f>
        <v>0</v>
      </c>
      <c r="AI10" s="70">
        <f>92000-92000</f>
        <v>0</v>
      </c>
      <c r="AJ10" s="70">
        <f>122700-122700</f>
        <v>0</v>
      </c>
      <c r="AK10" s="70">
        <f>122700-122700</f>
        <v>0</v>
      </c>
      <c r="AL10" s="70">
        <f>122700-122700</f>
        <v>0</v>
      </c>
      <c r="AM10" s="70">
        <v>0</v>
      </c>
      <c r="AN10" s="70">
        <f>121500-121500</f>
        <v>0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</row>
    <row r="11" spans="1:145" s="40" customFormat="1" ht="76.95" customHeight="1">
      <c r="A11" s="32"/>
      <c r="B11" s="33" t="s">
        <v>24</v>
      </c>
      <c r="C11" s="66" t="s">
        <v>54</v>
      </c>
      <c r="D11" s="46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47"/>
      <c r="P11" s="48"/>
      <c r="Q11" s="48"/>
      <c r="R11" s="48"/>
      <c r="S11" s="48"/>
      <c r="T11" s="49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69">
        <f t="shared" si="9"/>
        <v>0</v>
      </c>
      <c r="AF11" s="70"/>
      <c r="AG11" s="70"/>
      <c r="AH11" s="70"/>
      <c r="AI11" s="70"/>
      <c r="AJ11" s="70"/>
      <c r="AK11" s="70"/>
      <c r="AL11" s="70"/>
      <c r="AM11" s="70">
        <f>525621-525621</f>
        <v>0</v>
      </c>
      <c r="AN11" s="70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</row>
    <row r="12" spans="1:145" s="40" customFormat="1" ht="54" customHeight="1">
      <c r="A12" s="32"/>
      <c r="B12" s="76" t="s">
        <v>53</v>
      </c>
      <c r="C12" s="77" t="s">
        <v>25</v>
      </c>
      <c r="D12" s="78"/>
      <c r="E12" s="79">
        <f>SUM(F12:N12)</f>
        <v>0</v>
      </c>
      <c r="F12" s="80"/>
      <c r="G12" s="80"/>
      <c r="H12" s="80"/>
      <c r="I12" s="80"/>
      <c r="J12" s="80"/>
      <c r="K12" s="80"/>
      <c r="L12" s="80"/>
      <c r="M12" s="80"/>
      <c r="N12" s="80"/>
      <c r="O12" s="81"/>
      <c r="P12" s="82"/>
      <c r="Q12" s="82"/>
      <c r="R12" s="82"/>
      <c r="S12" s="82"/>
      <c r="T12" s="83"/>
      <c r="U12" s="79">
        <f>SUM(V12:AD12)</f>
        <v>0</v>
      </c>
      <c r="V12" s="80"/>
      <c r="W12" s="80"/>
      <c r="X12" s="80"/>
      <c r="Y12" s="80"/>
      <c r="Z12" s="80"/>
      <c r="AA12" s="80"/>
      <c r="AB12" s="80"/>
      <c r="AC12" s="80"/>
      <c r="AD12" s="80"/>
      <c r="AE12" s="79">
        <f t="shared" si="9"/>
        <v>11936228</v>
      </c>
      <c r="AF12" s="80">
        <f>AF13+AF14+AF15+AF16+AF17+AF18</f>
        <v>1721200</v>
      </c>
      <c r="AG12" s="80">
        <f t="shared" ref="AG12:AN12" si="11">AG13+AG14+AG15+AG16+AG17+AG18</f>
        <v>1562350</v>
      </c>
      <c r="AH12" s="80">
        <f t="shared" si="11"/>
        <v>818100</v>
      </c>
      <c r="AI12" s="80">
        <f t="shared" si="11"/>
        <v>1124650</v>
      </c>
      <c r="AJ12" s="80">
        <f t="shared" si="11"/>
        <v>935300</v>
      </c>
      <c r="AK12" s="80">
        <f t="shared" si="11"/>
        <v>1367300</v>
      </c>
      <c r="AL12" s="80">
        <f t="shared" si="11"/>
        <v>1211300</v>
      </c>
      <c r="AM12" s="80">
        <f t="shared" si="11"/>
        <v>2637228</v>
      </c>
      <c r="AN12" s="80">
        <f t="shared" si="11"/>
        <v>558800</v>
      </c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</row>
    <row r="13" spans="1:145" s="94" customFormat="1" ht="55.5" customHeight="1">
      <c r="A13" s="86"/>
      <c r="B13" s="87" t="s">
        <v>43</v>
      </c>
      <c r="C13" s="84" t="s">
        <v>52</v>
      </c>
      <c r="D13" s="88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92"/>
      <c r="Q13" s="92"/>
      <c r="R13" s="92"/>
      <c r="S13" s="92"/>
      <c r="T13" s="93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89">
        <f t="shared" si="9"/>
        <v>9918900</v>
      </c>
      <c r="AF13" s="90">
        <f>1321100+239100</f>
        <v>1560200</v>
      </c>
      <c r="AG13" s="70">
        <v>1382350</v>
      </c>
      <c r="AH13" s="70">
        <v>734100</v>
      </c>
      <c r="AI13" s="70">
        <v>1000650</v>
      </c>
      <c r="AJ13" s="70">
        <v>836300</v>
      </c>
      <c r="AK13" s="70">
        <v>1302300</v>
      </c>
      <c r="AL13" s="70">
        <f>158900+968400</f>
        <v>1127300</v>
      </c>
      <c r="AM13" s="70">
        <v>1476900</v>
      </c>
      <c r="AN13" s="70">
        <v>498800</v>
      </c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</row>
    <row r="14" spans="1:145" s="94" customFormat="1" ht="48.75" customHeight="1">
      <c r="A14" s="86"/>
      <c r="B14" s="87" t="s">
        <v>56</v>
      </c>
      <c r="C14" s="97" t="s">
        <v>58</v>
      </c>
      <c r="D14" s="88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1"/>
      <c r="P14" s="92"/>
      <c r="Q14" s="92"/>
      <c r="R14" s="92"/>
      <c r="S14" s="92"/>
      <c r="T14" s="93"/>
      <c r="U14" s="89"/>
      <c r="V14" s="90"/>
      <c r="W14" s="90"/>
      <c r="X14" s="90"/>
      <c r="Y14" s="90"/>
      <c r="Z14" s="90"/>
      <c r="AA14" s="90"/>
      <c r="AB14" s="90"/>
      <c r="AC14" s="90"/>
      <c r="AD14" s="90"/>
      <c r="AE14" s="89">
        <f>SUM(AF14:AN14)</f>
        <v>882000</v>
      </c>
      <c r="AF14" s="90">
        <f>80000+5000</f>
        <v>85000</v>
      </c>
      <c r="AG14" s="90">
        <v>150000</v>
      </c>
      <c r="AH14" s="90">
        <v>80000</v>
      </c>
      <c r="AI14" s="90">
        <f>150000-50000</f>
        <v>100000</v>
      </c>
      <c r="AJ14" s="90">
        <v>50000</v>
      </c>
      <c r="AK14" s="90">
        <f>50000+7000</f>
        <v>57000</v>
      </c>
      <c r="AL14" s="90">
        <v>50000</v>
      </c>
      <c r="AM14" s="90">
        <f>200000+50000+10000</f>
        <v>260000</v>
      </c>
      <c r="AN14" s="90">
        <v>50000</v>
      </c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</row>
    <row r="15" spans="1:145" s="94" customFormat="1" ht="30" customHeight="1">
      <c r="A15" s="86"/>
      <c r="B15" s="87" t="s">
        <v>57</v>
      </c>
      <c r="C15" s="97" t="s">
        <v>55</v>
      </c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92"/>
      <c r="Q15" s="92"/>
      <c r="R15" s="92"/>
      <c r="S15" s="92"/>
      <c r="T15" s="93"/>
      <c r="U15" s="89"/>
      <c r="V15" s="90"/>
      <c r="W15" s="90"/>
      <c r="X15" s="90"/>
      <c r="Y15" s="90"/>
      <c r="Z15" s="90"/>
      <c r="AA15" s="90"/>
      <c r="AB15" s="90"/>
      <c r="AC15" s="90"/>
      <c r="AD15" s="90"/>
      <c r="AE15" s="89">
        <f t="shared" si="9"/>
        <v>150000</v>
      </c>
      <c r="AF15" s="90"/>
      <c r="AG15" s="90"/>
      <c r="AH15" s="90"/>
      <c r="AI15" s="90"/>
      <c r="AJ15" s="90"/>
      <c r="AK15" s="90"/>
      <c r="AL15" s="90"/>
      <c r="AM15" s="90">
        <f>100000+50000</f>
        <v>150000</v>
      </c>
      <c r="AN15" s="90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</row>
    <row r="16" spans="1:145" s="94" customFormat="1" ht="30" customHeight="1">
      <c r="A16" s="86"/>
      <c r="B16" s="87" t="s">
        <v>60</v>
      </c>
      <c r="C16" s="97" t="s">
        <v>61</v>
      </c>
      <c r="D16" s="88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1"/>
      <c r="P16" s="92"/>
      <c r="Q16" s="92"/>
      <c r="R16" s="92"/>
      <c r="S16" s="92"/>
      <c r="T16" s="93"/>
      <c r="U16" s="89"/>
      <c r="V16" s="90"/>
      <c r="W16" s="90"/>
      <c r="X16" s="90"/>
      <c r="Y16" s="90"/>
      <c r="Z16" s="90"/>
      <c r="AA16" s="90"/>
      <c r="AB16" s="90"/>
      <c r="AC16" s="90"/>
      <c r="AD16" s="90"/>
      <c r="AE16" s="89">
        <f t="shared" si="9"/>
        <v>62000</v>
      </c>
      <c r="AF16" s="90">
        <v>6000</v>
      </c>
      <c r="AG16" s="90">
        <v>10000</v>
      </c>
      <c r="AH16" s="90">
        <v>4000</v>
      </c>
      <c r="AI16" s="90">
        <v>4000</v>
      </c>
      <c r="AJ16" s="90">
        <v>4000</v>
      </c>
      <c r="AK16" s="90">
        <v>8000</v>
      </c>
      <c r="AL16" s="90">
        <v>4000</v>
      </c>
      <c r="AM16" s="90">
        <v>12000</v>
      </c>
      <c r="AN16" s="90">
        <v>10000</v>
      </c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</row>
    <row r="17" spans="1:145" s="94" customFormat="1" ht="103.2" customHeight="1">
      <c r="A17" s="86"/>
      <c r="B17" s="87" t="s">
        <v>63</v>
      </c>
      <c r="C17" s="97" t="s">
        <v>62</v>
      </c>
      <c r="D17" s="88"/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1"/>
      <c r="P17" s="92"/>
      <c r="Q17" s="92"/>
      <c r="R17" s="92"/>
      <c r="S17" s="92"/>
      <c r="T17" s="93"/>
      <c r="U17" s="89"/>
      <c r="V17" s="90"/>
      <c r="W17" s="90"/>
      <c r="X17" s="90"/>
      <c r="Y17" s="90"/>
      <c r="Z17" s="90"/>
      <c r="AA17" s="90"/>
      <c r="AB17" s="90"/>
      <c r="AC17" s="90"/>
      <c r="AD17" s="90"/>
      <c r="AE17" s="89">
        <f t="shared" si="9"/>
        <v>847328</v>
      </c>
      <c r="AF17" s="90"/>
      <c r="AG17" s="90">
        <v>20000</v>
      </c>
      <c r="AH17" s="90"/>
      <c r="AI17" s="90">
        <f>20000</f>
        <v>20000</v>
      </c>
      <c r="AJ17" s="90">
        <v>39000</v>
      </c>
      <c r="AK17" s="90"/>
      <c r="AL17" s="90">
        <v>30000</v>
      </c>
      <c r="AM17" s="90">
        <f>12000+300000+137646+162400+126282</f>
        <v>738328</v>
      </c>
      <c r="AN17" s="90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</row>
    <row r="18" spans="1:145" s="94" customFormat="1" ht="49.95" customHeight="1">
      <c r="A18" s="86"/>
      <c r="B18" s="87" t="s">
        <v>64</v>
      </c>
      <c r="C18" s="97" t="s">
        <v>65</v>
      </c>
      <c r="D18" s="88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1"/>
      <c r="P18" s="92"/>
      <c r="Q18" s="92"/>
      <c r="R18" s="92"/>
      <c r="S18" s="92"/>
      <c r="T18" s="93"/>
      <c r="U18" s="89"/>
      <c r="V18" s="90"/>
      <c r="W18" s="90"/>
      <c r="X18" s="90"/>
      <c r="Y18" s="90"/>
      <c r="Z18" s="90"/>
      <c r="AA18" s="90"/>
      <c r="AB18" s="90"/>
      <c r="AC18" s="90"/>
      <c r="AD18" s="90"/>
      <c r="AE18" s="89">
        <f t="shared" si="9"/>
        <v>76000</v>
      </c>
      <c r="AF18" s="90">
        <v>70000</v>
      </c>
      <c r="AG18" s="90"/>
      <c r="AH18" s="90"/>
      <c r="AI18" s="90"/>
      <c r="AJ18" s="90">
        <v>6000</v>
      </c>
      <c r="AK18" s="90"/>
      <c r="AL18" s="90"/>
      <c r="AM18" s="90"/>
      <c r="AN18" s="90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</row>
    <row r="19" spans="1:145" s="94" customFormat="1" ht="45.75" customHeight="1">
      <c r="A19" s="86"/>
      <c r="B19" s="87" t="s">
        <v>69</v>
      </c>
      <c r="C19" s="97" t="s">
        <v>70</v>
      </c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1"/>
      <c r="P19" s="92"/>
      <c r="Q19" s="92"/>
      <c r="R19" s="92"/>
      <c r="S19" s="92"/>
      <c r="T19" s="93"/>
      <c r="U19" s="89"/>
      <c r="V19" s="90"/>
      <c r="W19" s="90"/>
      <c r="X19" s="90"/>
      <c r="Y19" s="90"/>
      <c r="Z19" s="90"/>
      <c r="AA19" s="90"/>
      <c r="AB19" s="90"/>
      <c r="AC19" s="90"/>
      <c r="AD19" s="90"/>
      <c r="AE19" s="89"/>
      <c r="AF19" s="90"/>
      <c r="AG19" s="90"/>
      <c r="AH19" s="90"/>
      <c r="AI19" s="90"/>
      <c r="AJ19" s="90">
        <v>20000</v>
      </c>
      <c r="AK19" s="90"/>
      <c r="AL19" s="90"/>
      <c r="AM19" s="90"/>
      <c r="AN19" s="90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</row>
    <row r="20" spans="1:145" s="30" customFormat="1" ht="46.5" customHeight="1">
      <c r="A20" s="29"/>
      <c r="B20" s="57"/>
      <c r="C20" s="58" t="s">
        <v>23</v>
      </c>
      <c r="D20" s="59"/>
      <c r="E20" s="69">
        <f>SUM(F20:N20)</f>
        <v>24400500</v>
      </c>
      <c r="F20" s="60">
        <f t="shared" ref="F20:N20" si="12">F8+F9+F10+F12</f>
        <v>2916470</v>
      </c>
      <c r="G20" s="60">
        <f t="shared" si="12"/>
        <v>3206010</v>
      </c>
      <c r="H20" s="60">
        <f t="shared" si="12"/>
        <v>2405150</v>
      </c>
      <c r="I20" s="60">
        <f t="shared" si="12"/>
        <v>2147900</v>
      </c>
      <c r="J20" s="60">
        <f t="shared" si="12"/>
        <v>2727830</v>
      </c>
      <c r="K20" s="60">
        <f t="shared" si="12"/>
        <v>3153290</v>
      </c>
      <c r="L20" s="60">
        <f t="shared" si="12"/>
        <v>1731220</v>
      </c>
      <c r="M20" s="60">
        <f t="shared" si="12"/>
        <v>3519090</v>
      </c>
      <c r="N20" s="60">
        <f t="shared" si="12"/>
        <v>2593540</v>
      </c>
      <c r="O20" s="60">
        <f t="shared" ref="O20:T20" si="13">O8+O9+O10</f>
        <v>0</v>
      </c>
      <c r="P20" s="60">
        <f t="shared" si="13"/>
        <v>0</v>
      </c>
      <c r="Q20" s="60">
        <f t="shared" si="13"/>
        <v>0</v>
      </c>
      <c r="R20" s="60">
        <f t="shared" si="13"/>
        <v>0</v>
      </c>
      <c r="S20" s="60">
        <f t="shared" si="13"/>
        <v>0</v>
      </c>
      <c r="T20" s="60">
        <f t="shared" si="13"/>
        <v>0</v>
      </c>
      <c r="U20" s="69">
        <f>SUM(V20:AD20)</f>
        <v>-629900</v>
      </c>
      <c r="V20" s="60">
        <f t="shared" ref="V20:AD20" si="14">V8+V9+V10+V12</f>
        <v>-68270</v>
      </c>
      <c r="W20" s="60">
        <f t="shared" si="14"/>
        <v>-150790</v>
      </c>
      <c r="X20" s="60">
        <f t="shared" si="14"/>
        <v>-54760</v>
      </c>
      <c r="Y20" s="60">
        <f t="shared" si="14"/>
        <v>-54770</v>
      </c>
      <c r="Z20" s="60">
        <f t="shared" si="14"/>
        <v>-60900</v>
      </c>
      <c r="AA20" s="60">
        <f t="shared" si="14"/>
        <v>-68270</v>
      </c>
      <c r="AB20" s="60">
        <f t="shared" si="14"/>
        <v>-68370</v>
      </c>
      <c r="AC20" s="60">
        <f t="shared" si="14"/>
        <v>-35500</v>
      </c>
      <c r="AD20" s="60">
        <f t="shared" si="14"/>
        <v>-68270</v>
      </c>
      <c r="AE20" s="69">
        <f>SUM(AF20:AN20)</f>
        <v>35706828</v>
      </c>
      <c r="AF20" s="69">
        <f>AF8+AF9+AF10+AF12+AF11</f>
        <v>4569400</v>
      </c>
      <c r="AG20" s="69">
        <f t="shared" ref="AG20:AN20" si="15">AG8+AG9+AG10+AG12+AG11</f>
        <v>4617570</v>
      </c>
      <c r="AH20" s="69">
        <f t="shared" si="15"/>
        <v>3168490</v>
      </c>
      <c r="AI20" s="69">
        <f t="shared" si="15"/>
        <v>3217780</v>
      </c>
      <c r="AJ20" s="69">
        <f t="shared" si="15"/>
        <v>3602230</v>
      </c>
      <c r="AK20" s="69">
        <f t="shared" si="15"/>
        <v>4452320</v>
      </c>
      <c r="AL20" s="69">
        <f t="shared" si="15"/>
        <v>2874150</v>
      </c>
      <c r="AM20" s="69">
        <f t="shared" si="15"/>
        <v>6120818</v>
      </c>
      <c r="AN20" s="69">
        <f t="shared" si="15"/>
        <v>3084070</v>
      </c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</row>
    <row r="21" spans="1:145">
      <c r="B21" s="68"/>
      <c r="C21" s="3"/>
      <c r="D21" s="4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</row>
    <row r="22" spans="1:145">
      <c r="B22" s="68"/>
      <c r="C22" s="3"/>
      <c r="D22" s="4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</row>
    <row r="23" spans="1:145">
      <c r="B23" s="68"/>
      <c r="C23" s="3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</row>
    <row r="24" spans="1:145">
      <c r="B24" s="68"/>
      <c r="C24" s="3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</row>
    <row r="25" spans="1:145">
      <c r="B25" s="68"/>
      <c r="C25" s="3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>
      <c r="B26" s="68"/>
      <c r="C26" s="3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>
      <c r="B27" s="68"/>
      <c r="C27" s="3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</row>
    <row r="28" spans="1:145">
      <c r="B28" s="68"/>
      <c r="C28" s="3"/>
    </row>
    <row r="29" spans="1:145">
      <c r="B29" s="68"/>
      <c r="C29" s="3"/>
    </row>
    <row r="30" spans="1:145">
      <c r="B30" s="68"/>
      <c r="C30" s="3"/>
    </row>
    <row r="31" spans="1:145">
      <c r="B31" s="68"/>
      <c r="C31" s="3"/>
    </row>
    <row r="32" spans="1:145">
      <c r="B32" s="68"/>
      <c r="C32" s="3"/>
    </row>
    <row r="33" spans="2:48">
      <c r="B33" s="68"/>
      <c r="C33" s="3"/>
    </row>
    <row r="34" spans="2:48">
      <c r="B34" s="68"/>
      <c r="C34" s="3"/>
    </row>
    <row r="35" spans="2:48">
      <c r="B35" s="68"/>
      <c r="C35" s="3"/>
    </row>
    <row r="36" spans="2:48">
      <c r="B36" s="68"/>
      <c r="C36" s="3"/>
    </row>
    <row r="37" spans="2:48">
      <c r="B37" s="68"/>
      <c r="C37" s="3"/>
    </row>
    <row r="38" spans="2:48">
      <c r="B38" s="68"/>
      <c r="C38" s="3"/>
    </row>
    <row r="39" spans="2:48">
      <c r="B39" s="68"/>
      <c r="C39" s="3"/>
    </row>
    <row r="40" spans="2:48">
      <c r="B40" s="68"/>
      <c r="C40" s="3"/>
    </row>
    <row r="41" spans="2:48">
      <c r="B41" s="68"/>
      <c r="C41" s="3"/>
    </row>
    <row r="42" spans="2:48">
      <c r="B42" s="68"/>
      <c r="C42" s="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2:48">
      <c r="B43" s="68"/>
      <c r="C43" s="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2:48">
      <c r="B44" s="68"/>
      <c r="C44" s="3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2:48">
      <c r="B45" s="68"/>
      <c r="C45" s="3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2:48">
      <c r="B46" s="68"/>
      <c r="C46" s="3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2:48">
      <c r="B47" s="68"/>
      <c r="C47" s="3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2:48">
      <c r="B48" s="68"/>
      <c r="C48" s="3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2:48">
      <c r="B49" s="68"/>
      <c r="C49" s="3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2:48">
      <c r="B50" s="68"/>
      <c r="C50" s="3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2:48">
      <c r="B51" s="68"/>
      <c r="C51" s="3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2:48">
      <c r="B52" s="68"/>
      <c r="C52" s="3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2:48">
      <c r="B53" s="68"/>
      <c r="C53" s="3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</sheetData>
  <mergeCells count="10">
    <mergeCell ref="AK1:AN1"/>
    <mergeCell ref="AK2:AN2"/>
    <mergeCell ref="K2:N2"/>
    <mergeCell ref="B5:B6"/>
    <mergeCell ref="C5:C6"/>
    <mergeCell ref="E5:N5"/>
    <mergeCell ref="B3:AM3"/>
    <mergeCell ref="U5:AD5"/>
    <mergeCell ref="AE5:AN5"/>
    <mergeCell ref="D6:D7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6"/>
  <sheetViews>
    <sheetView view="pageBreakPreview" topLeftCell="B1" zoomScale="60" zoomScaleNormal="75" workbookViewId="0">
      <selection activeCell="K1" sqref="K1:N1"/>
    </sheetView>
  </sheetViews>
  <sheetFormatPr defaultColWidth="8" defaultRowHeight="13.2"/>
  <cols>
    <col min="1" max="1" width="0.33203125" style="50" hidden="1" customWidth="1"/>
    <col min="2" max="2" width="6" style="51" customWidth="1"/>
    <col min="3" max="3" width="55.44140625" style="52" customWidth="1"/>
    <col min="4" max="4" width="8.33203125" style="53" hidden="1" customWidth="1"/>
    <col min="5" max="5" width="15.88671875" style="54" customWidth="1"/>
    <col min="6" max="6" width="14.88671875" style="54" customWidth="1"/>
    <col min="7" max="7" width="15.88671875" style="54" customWidth="1"/>
    <col min="8" max="8" width="15.33203125" style="54" customWidth="1"/>
    <col min="9" max="9" width="15.5546875" style="54" customWidth="1"/>
    <col min="10" max="10" width="18.44140625" style="54" customWidth="1"/>
    <col min="11" max="11" width="16.44140625" style="54" customWidth="1"/>
    <col min="12" max="13" width="14.88671875" style="54" customWidth="1"/>
    <col min="14" max="14" width="16.109375" style="54" customWidth="1"/>
    <col min="15" max="15" width="20.6640625" style="50" hidden="1" customWidth="1"/>
    <col min="16" max="16" width="0.109375" style="50" hidden="1" customWidth="1"/>
    <col min="17" max="17" width="8.109375" style="50" hidden="1" customWidth="1"/>
    <col min="18" max="18" width="15.5546875" style="50" hidden="1" customWidth="1"/>
    <col min="19" max="19" width="13.6640625" style="50" hidden="1" customWidth="1"/>
    <col min="20" max="20" width="10.33203125" style="50" hidden="1" customWidth="1"/>
    <col min="21" max="21" width="15.109375" style="1" customWidth="1"/>
    <col min="22" max="48" width="8" style="1" customWidth="1"/>
    <col min="49" max="222" width="6.6640625" style="50" customWidth="1"/>
    <col min="223" max="223" width="15.10937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09375" style="50" customWidth="1"/>
    <col min="463" max="463" width="0" style="50" hidden="1" customWidth="1"/>
    <col min="464" max="464" width="12.6640625" style="50" customWidth="1"/>
    <col min="465" max="465" width="13.5546875" style="50" customWidth="1"/>
    <col min="466" max="466" width="14" style="50" customWidth="1"/>
    <col min="467" max="467" width="13.88671875" style="50" customWidth="1"/>
    <col min="468" max="468" width="12.5546875" style="50" customWidth="1"/>
    <col min="469" max="471" width="12.6640625" style="50" customWidth="1"/>
    <col min="472" max="477" width="0" style="50" hidden="1" customWidth="1"/>
    <col min="478" max="478" width="12.109375" style="50" customWidth="1"/>
    <col min="479" max="479" width="15.10937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09375" style="50" customWidth="1"/>
    <col min="719" max="719" width="0" style="50" hidden="1" customWidth="1"/>
    <col min="720" max="720" width="12.6640625" style="50" customWidth="1"/>
    <col min="721" max="721" width="13.5546875" style="50" customWidth="1"/>
    <col min="722" max="722" width="14" style="50" customWidth="1"/>
    <col min="723" max="723" width="13.88671875" style="50" customWidth="1"/>
    <col min="724" max="724" width="12.5546875" style="50" customWidth="1"/>
    <col min="725" max="727" width="12.6640625" style="50" customWidth="1"/>
    <col min="728" max="733" width="0" style="50" hidden="1" customWidth="1"/>
    <col min="734" max="734" width="12.109375" style="50" customWidth="1"/>
    <col min="735" max="735" width="15.10937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09375" style="50" customWidth="1"/>
    <col min="975" max="975" width="0" style="50" hidden="1" customWidth="1"/>
    <col min="976" max="976" width="12.6640625" style="50" customWidth="1"/>
    <col min="977" max="977" width="13.5546875" style="50" customWidth="1"/>
    <col min="978" max="978" width="14" style="50" customWidth="1"/>
    <col min="979" max="979" width="13.88671875" style="50" customWidth="1"/>
    <col min="980" max="980" width="12.5546875" style="50" customWidth="1"/>
    <col min="981" max="983" width="12.6640625" style="50" customWidth="1"/>
    <col min="984" max="989" width="0" style="50" hidden="1" customWidth="1"/>
    <col min="990" max="990" width="12.109375" style="50" customWidth="1"/>
    <col min="991" max="991" width="15.10937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09375" style="50" customWidth="1"/>
    <col min="1231" max="1231" width="0" style="50" hidden="1" customWidth="1"/>
    <col min="1232" max="1232" width="12.6640625" style="50" customWidth="1"/>
    <col min="1233" max="1233" width="13.5546875" style="50" customWidth="1"/>
    <col min="1234" max="1234" width="14" style="50" customWidth="1"/>
    <col min="1235" max="1235" width="13.88671875" style="50" customWidth="1"/>
    <col min="1236" max="1236" width="12.5546875" style="50" customWidth="1"/>
    <col min="1237" max="1239" width="12.6640625" style="50" customWidth="1"/>
    <col min="1240" max="1245" width="0" style="50" hidden="1" customWidth="1"/>
    <col min="1246" max="1246" width="12.109375" style="50" customWidth="1"/>
    <col min="1247" max="1247" width="15.10937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09375" style="50" customWidth="1"/>
    <col min="1487" max="1487" width="0" style="50" hidden="1" customWidth="1"/>
    <col min="1488" max="1488" width="12.6640625" style="50" customWidth="1"/>
    <col min="1489" max="1489" width="13.5546875" style="50" customWidth="1"/>
    <col min="1490" max="1490" width="14" style="50" customWidth="1"/>
    <col min="1491" max="1491" width="13.88671875" style="50" customWidth="1"/>
    <col min="1492" max="1492" width="12.5546875" style="50" customWidth="1"/>
    <col min="1493" max="1495" width="12.6640625" style="50" customWidth="1"/>
    <col min="1496" max="1501" width="0" style="50" hidden="1" customWidth="1"/>
    <col min="1502" max="1502" width="12.109375" style="50" customWidth="1"/>
    <col min="1503" max="1503" width="15.10937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09375" style="50" customWidth="1"/>
    <col min="1743" max="1743" width="0" style="50" hidden="1" customWidth="1"/>
    <col min="1744" max="1744" width="12.6640625" style="50" customWidth="1"/>
    <col min="1745" max="1745" width="13.5546875" style="50" customWidth="1"/>
    <col min="1746" max="1746" width="14" style="50" customWidth="1"/>
    <col min="1747" max="1747" width="13.88671875" style="50" customWidth="1"/>
    <col min="1748" max="1748" width="12.5546875" style="50" customWidth="1"/>
    <col min="1749" max="1751" width="12.6640625" style="50" customWidth="1"/>
    <col min="1752" max="1757" width="0" style="50" hidden="1" customWidth="1"/>
    <col min="1758" max="1758" width="12.109375" style="50" customWidth="1"/>
    <col min="1759" max="1759" width="15.10937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09375" style="50" customWidth="1"/>
    <col min="1999" max="1999" width="0" style="50" hidden="1" customWidth="1"/>
    <col min="2000" max="2000" width="12.6640625" style="50" customWidth="1"/>
    <col min="2001" max="2001" width="13.5546875" style="50" customWidth="1"/>
    <col min="2002" max="2002" width="14" style="50" customWidth="1"/>
    <col min="2003" max="2003" width="13.88671875" style="50" customWidth="1"/>
    <col min="2004" max="2004" width="12.5546875" style="50" customWidth="1"/>
    <col min="2005" max="2007" width="12.6640625" style="50" customWidth="1"/>
    <col min="2008" max="2013" width="0" style="50" hidden="1" customWidth="1"/>
    <col min="2014" max="2014" width="12.109375" style="50" customWidth="1"/>
    <col min="2015" max="2015" width="15.10937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09375" style="50" customWidth="1"/>
    <col min="2255" max="2255" width="0" style="50" hidden="1" customWidth="1"/>
    <col min="2256" max="2256" width="12.6640625" style="50" customWidth="1"/>
    <col min="2257" max="2257" width="13.5546875" style="50" customWidth="1"/>
    <col min="2258" max="2258" width="14" style="50" customWidth="1"/>
    <col min="2259" max="2259" width="13.88671875" style="50" customWidth="1"/>
    <col min="2260" max="2260" width="12.5546875" style="50" customWidth="1"/>
    <col min="2261" max="2263" width="12.6640625" style="50" customWidth="1"/>
    <col min="2264" max="2269" width="0" style="50" hidden="1" customWidth="1"/>
    <col min="2270" max="2270" width="12.109375" style="50" customWidth="1"/>
    <col min="2271" max="2271" width="15.10937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09375" style="50" customWidth="1"/>
    <col min="2511" max="2511" width="0" style="50" hidden="1" customWidth="1"/>
    <col min="2512" max="2512" width="12.6640625" style="50" customWidth="1"/>
    <col min="2513" max="2513" width="13.5546875" style="50" customWidth="1"/>
    <col min="2514" max="2514" width="14" style="50" customWidth="1"/>
    <col min="2515" max="2515" width="13.88671875" style="50" customWidth="1"/>
    <col min="2516" max="2516" width="12.5546875" style="50" customWidth="1"/>
    <col min="2517" max="2519" width="12.6640625" style="50" customWidth="1"/>
    <col min="2520" max="2525" width="0" style="50" hidden="1" customWidth="1"/>
    <col min="2526" max="2526" width="12.109375" style="50" customWidth="1"/>
    <col min="2527" max="2527" width="15.10937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09375" style="50" customWidth="1"/>
    <col min="2767" max="2767" width="0" style="50" hidden="1" customWidth="1"/>
    <col min="2768" max="2768" width="12.6640625" style="50" customWidth="1"/>
    <col min="2769" max="2769" width="13.5546875" style="50" customWidth="1"/>
    <col min="2770" max="2770" width="14" style="50" customWidth="1"/>
    <col min="2771" max="2771" width="13.88671875" style="50" customWidth="1"/>
    <col min="2772" max="2772" width="12.5546875" style="50" customWidth="1"/>
    <col min="2773" max="2775" width="12.6640625" style="50" customWidth="1"/>
    <col min="2776" max="2781" width="0" style="50" hidden="1" customWidth="1"/>
    <col min="2782" max="2782" width="12.109375" style="50" customWidth="1"/>
    <col min="2783" max="2783" width="15.10937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09375" style="50" customWidth="1"/>
    <col min="3023" max="3023" width="0" style="50" hidden="1" customWidth="1"/>
    <col min="3024" max="3024" width="12.6640625" style="50" customWidth="1"/>
    <col min="3025" max="3025" width="13.5546875" style="50" customWidth="1"/>
    <col min="3026" max="3026" width="14" style="50" customWidth="1"/>
    <col min="3027" max="3027" width="13.88671875" style="50" customWidth="1"/>
    <col min="3028" max="3028" width="12.5546875" style="50" customWidth="1"/>
    <col min="3029" max="3031" width="12.6640625" style="50" customWidth="1"/>
    <col min="3032" max="3037" width="0" style="50" hidden="1" customWidth="1"/>
    <col min="3038" max="3038" width="12.109375" style="50" customWidth="1"/>
    <col min="3039" max="3039" width="15.10937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09375" style="50" customWidth="1"/>
    <col min="3279" max="3279" width="0" style="50" hidden="1" customWidth="1"/>
    <col min="3280" max="3280" width="12.6640625" style="50" customWidth="1"/>
    <col min="3281" max="3281" width="13.5546875" style="50" customWidth="1"/>
    <col min="3282" max="3282" width="14" style="50" customWidth="1"/>
    <col min="3283" max="3283" width="13.88671875" style="50" customWidth="1"/>
    <col min="3284" max="3284" width="12.5546875" style="50" customWidth="1"/>
    <col min="3285" max="3287" width="12.6640625" style="50" customWidth="1"/>
    <col min="3288" max="3293" width="0" style="50" hidden="1" customWidth="1"/>
    <col min="3294" max="3294" width="12.109375" style="50" customWidth="1"/>
    <col min="3295" max="3295" width="15.10937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09375" style="50" customWidth="1"/>
    <col min="3535" max="3535" width="0" style="50" hidden="1" customWidth="1"/>
    <col min="3536" max="3536" width="12.6640625" style="50" customWidth="1"/>
    <col min="3537" max="3537" width="13.5546875" style="50" customWidth="1"/>
    <col min="3538" max="3538" width="14" style="50" customWidth="1"/>
    <col min="3539" max="3539" width="13.88671875" style="50" customWidth="1"/>
    <col min="3540" max="3540" width="12.5546875" style="50" customWidth="1"/>
    <col min="3541" max="3543" width="12.6640625" style="50" customWidth="1"/>
    <col min="3544" max="3549" width="0" style="50" hidden="1" customWidth="1"/>
    <col min="3550" max="3550" width="12.109375" style="50" customWidth="1"/>
    <col min="3551" max="3551" width="15.10937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09375" style="50" customWidth="1"/>
    <col min="3791" max="3791" width="0" style="50" hidden="1" customWidth="1"/>
    <col min="3792" max="3792" width="12.6640625" style="50" customWidth="1"/>
    <col min="3793" max="3793" width="13.5546875" style="50" customWidth="1"/>
    <col min="3794" max="3794" width="14" style="50" customWidth="1"/>
    <col min="3795" max="3795" width="13.88671875" style="50" customWidth="1"/>
    <col min="3796" max="3796" width="12.5546875" style="50" customWidth="1"/>
    <col min="3797" max="3799" width="12.6640625" style="50" customWidth="1"/>
    <col min="3800" max="3805" width="0" style="50" hidden="1" customWidth="1"/>
    <col min="3806" max="3806" width="12.109375" style="50" customWidth="1"/>
    <col min="3807" max="3807" width="15.10937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09375" style="50" customWidth="1"/>
    <col min="4047" max="4047" width="0" style="50" hidden="1" customWidth="1"/>
    <col min="4048" max="4048" width="12.6640625" style="50" customWidth="1"/>
    <col min="4049" max="4049" width="13.5546875" style="50" customWidth="1"/>
    <col min="4050" max="4050" width="14" style="50" customWidth="1"/>
    <col min="4051" max="4051" width="13.88671875" style="50" customWidth="1"/>
    <col min="4052" max="4052" width="12.5546875" style="50" customWidth="1"/>
    <col min="4053" max="4055" width="12.6640625" style="50" customWidth="1"/>
    <col min="4056" max="4061" width="0" style="50" hidden="1" customWidth="1"/>
    <col min="4062" max="4062" width="12.109375" style="50" customWidth="1"/>
    <col min="4063" max="4063" width="15.10937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09375" style="50" customWidth="1"/>
    <col min="4303" max="4303" width="0" style="50" hidden="1" customWidth="1"/>
    <col min="4304" max="4304" width="12.6640625" style="50" customWidth="1"/>
    <col min="4305" max="4305" width="13.5546875" style="50" customWidth="1"/>
    <col min="4306" max="4306" width="14" style="50" customWidth="1"/>
    <col min="4307" max="4307" width="13.88671875" style="50" customWidth="1"/>
    <col min="4308" max="4308" width="12.5546875" style="50" customWidth="1"/>
    <col min="4309" max="4311" width="12.6640625" style="50" customWidth="1"/>
    <col min="4312" max="4317" width="0" style="50" hidden="1" customWidth="1"/>
    <col min="4318" max="4318" width="12.109375" style="50" customWidth="1"/>
    <col min="4319" max="4319" width="15.10937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09375" style="50" customWidth="1"/>
    <col min="4559" max="4559" width="0" style="50" hidden="1" customWidth="1"/>
    <col min="4560" max="4560" width="12.6640625" style="50" customWidth="1"/>
    <col min="4561" max="4561" width="13.5546875" style="50" customWidth="1"/>
    <col min="4562" max="4562" width="14" style="50" customWidth="1"/>
    <col min="4563" max="4563" width="13.88671875" style="50" customWidth="1"/>
    <col min="4564" max="4564" width="12.5546875" style="50" customWidth="1"/>
    <col min="4565" max="4567" width="12.6640625" style="50" customWidth="1"/>
    <col min="4568" max="4573" width="0" style="50" hidden="1" customWidth="1"/>
    <col min="4574" max="4574" width="12.109375" style="50" customWidth="1"/>
    <col min="4575" max="4575" width="15.10937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09375" style="50" customWidth="1"/>
    <col min="4815" max="4815" width="0" style="50" hidden="1" customWidth="1"/>
    <col min="4816" max="4816" width="12.6640625" style="50" customWidth="1"/>
    <col min="4817" max="4817" width="13.5546875" style="50" customWidth="1"/>
    <col min="4818" max="4818" width="14" style="50" customWidth="1"/>
    <col min="4819" max="4819" width="13.88671875" style="50" customWidth="1"/>
    <col min="4820" max="4820" width="12.5546875" style="50" customWidth="1"/>
    <col min="4821" max="4823" width="12.6640625" style="50" customWidth="1"/>
    <col min="4824" max="4829" width="0" style="50" hidden="1" customWidth="1"/>
    <col min="4830" max="4830" width="12.109375" style="50" customWidth="1"/>
    <col min="4831" max="4831" width="15.10937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09375" style="50" customWidth="1"/>
    <col min="5071" max="5071" width="0" style="50" hidden="1" customWidth="1"/>
    <col min="5072" max="5072" width="12.6640625" style="50" customWidth="1"/>
    <col min="5073" max="5073" width="13.5546875" style="50" customWidth="1"/>
    <col min="5074" max="5074" width="14" style="50" customWidth="1"/>
    <col min="5075" max="5075" width="13.88671875" style="50" customWidth="1"/>
    <col min="5076" max="5076" width="12.5546875" style="50" customWidth="1"/>
    <col min="5077" max="5079" width="12.6640625" style="50" customWidth="1"/>
    <col min="5080" max="5085" width="0" style="50" hidden="1" customWidth="1"/>
    <col min="5086" max="5086" width="12.109375" style="50" customWidth="1"/>
    <col min="5087" max="5087" width="15.10937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09375" style="50" customWidth="1"/>
    <col min="5327" max="5327" width="0" style="50" hidden="1" customWidth="1"/>
    <col min="5328" max="5328" width="12.6640625" style="50" customWidth="1"/>
    <col min="5329" max="5329" width="13.5546875" style="50" customWidth="1"/>
    <col min="5330" max="5330" width="14" style="50" customWidth="1"/>
    <col min="5331" max="5331" width="13.88671875" style="50" customWidth="1"/>
    <col min="5332" max="5332" width="12.5546875" style="50" customWidth="1"/>
    <col min="5333" max="5335" width="12.6640625" style="50" customWidth="1"/>
    <col min="5336" max="5341" width="0" style="50" hidden="1" customWidth="1"/>
    <col min="5342" max="5342" width="12.109375" style="50" customWidth="1"/>
    <col min="5343" max="5343" width="15.10937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09375" style="50" customWidth="1"/>
    <col min="5583" max="5583" width="0" style="50" hidden="1" customWidth="1"/>
    <col min="5584" max="5584" width="12.6640625" style="50" customWidth="1"/>
    <col min="5585" max="5585" width="13.5546875" style="50" customWidth="1"/>
    <col min="5586" max="5586" width="14" style="50" customWidth="1"/>
    <col min="5587" max="5587" width="13.88671875" style="50" customWidth="1"/>
    <col min="5588" max="5588" width="12.5546875" style="50" customWidth="1"/>
    <col min="5589" max="5591" width="12.6640625" style="50" customWidth="1"/>
    <col min="5592" max="5597" width="0" style="50" hidden="1" customWidth="1"/>
    <col min="5598" max="5598" width="12.109375" style="50" customWidth="1"/>
    <col min="5599" max="5599" width="15.10937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09375" style="50" customWidth="1"/>
    <col min="5839" max="5839" width="0" style="50" hidden="1" customWidth="1"/>
    <col min="5840" max="5840" width="12.6640625" style="50" customWidth="1"/>
    <col min="5841" max="5841" width="13.5546875" style="50" customWidth="1"/>
    <col min="5842" max="5842" width="14" style="50" customWidth="1"/>
    <col min="5843" max="5843" width="13.88671875" style="50" customWidth="1"/>
    <col min="5844" max="5844" width="12.5546875" style="50" customWidth="1"/>
    <col min="5845" max="5847" width="12.6640625" style="50" customWidth="1"/>
    <col min="5848" max="5853" width="0" style="50" hidden="1" customWidth="1"/>
    <col min="5854" max="5854" width="12.109375" style="50" customWidth="1"/>
    <col min="5855" max="5855" width="15.10937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09375" style="50" customWidth="1"/>
    <col min="6095" max="6095" width="0" style="50" hidden="1" customWidth="1"/>
    <col min="6096" max="6096" width="12.6640625" style="50" customWidth="1"/>
    <col min="6097" max="6097" width="13.5546875" style="50" customWidth="1"/>
    <col min="6098" max="6098" width="14" style="50" customWidth="1"/>
    <col min="6099" max="6099" width="13.88671875" style="50" customWidth="1"/>
    <col min="6100" max="6100" width="12.5546875" style="50" customWidth="1"/>
    <col min="6101" max="6103" width="12.6640625" style="50" customWidth="1"/>
    <col min="6104" max="6109" width="0" style="50" hidden="1" customWidth="1"/>
    <col min="6110" max="6110" width="12.109375" style="50" customWidth="1"/>
    <col min="6111" max="6111" width="15.10937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09375" style="50" customWidth="1"/>
    <col min="6351" max="6351" width="0" style="50" hidden="1" customWidth="1"/>
    <col min="6352" max="6352" width="12.6640625" style="50" customWidth="1"/>
    <col min="6353" max="6353" width="13.5546875" style="50" customWidth="1"/>
    <col min="6354" max="6354" width="14" style="50" customWidth="1"/>
    <col min="6355" max="6355" width="13.88671875" style="50" customWidth="1"/>
    <col min="6356" max="6356" width="12.5546875" style="50" customWidth="1"/>
    <col min="6357" max="6359" width="12.6640625" style="50" customWidth="1"/>
    <col min="6360" max="6365" width="0" style="50" hidden="1" customWidth="1"/>
    <col min="6366" max="6366" width="12.109375" style="50" customWidth="1"/>
    <col min="6367" max="6367" width="15.10937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09375" style="50" customWidth="1"/>
    <col min="6607" max="6607" width="0" style="50" hidden="1" customWidth="1"/>
    <col min="6608" max="6608" width="12.6640625" style="50" customWidth="1"/>
    <col min="6609" max="6609" width="13.5546875" style="50" customWidth="1"/>
    <col min="6610" max="6610" width="14" style="50" customWidth="1"/>
    <col min="6611" max="6611" width="13.88671875" style="50" customWidth="1"/>
    <col min="6612" max="6612" width="12.5546875" style="50" customWidth="1"/>
    <col min="6613" max="6615" width="12.6640625" style="50" customWidth="1"/>
    <col min="6616" max="6621" width="0" style="50" hidden="1" customWidth="1"/>
    <col min="6622" max="6622" width="12.109375" style="50" customWidth="1"/>
    <col min="6623" max="6623" width="15.10937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09375" style="50" customWidth="1"/>
    <col min="6863" max="6863" width="0" style="50" hidden="1" customWidth="1"/>
    <col min="6864" max="6864" width="12.6640625" style="50" customWidth="1"/>
    <col min="6865" max="6865" width="13.5546875" style="50" customWidth="1"/>
    <col min="6866" max="6866" width="14" style="50" customWidth="1"/>
    <col min="6867" max="6867" width="13.88671875" style="50" customWidth="1"/>
    <col min="6868" max="6868" width="12.5546875" style="50" customWidth="1"/>
    <col min="6869" max="6871" width="12.6640625" style="50" customWidth="1"/>
    <col min="6872" max="6877" width="0" style="50" hidden="1" customWidth="1"/>
    <col min="6878" max="6878" width="12.109375" style="50" customWidth="1"/>
    <col min="6879" max="6879" width="15.10937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09375" style="50" customWidth="1"/>
    <col min="7119" max="7119" width="0" style="50" hidden="1" customWidth="1"/>
    <col min="7120" max="7120" width="12.6640625" style="50" customWidth="1"/>
    <col min="7121" max="7121" width="13.5546875" style="50" customWidth="1"/>
    <col min="7122" max="7122" width="14" style="50" customWidth="1"/>
    <col min="7123" max="7123" width="13.88671875" style="50" customWidth="1"/>
    <col min="7124" max="7124" width="12.5546875" style="50" customWidth="1"/>
    <col min="7125" max="7127" width="12.6640625" style="50" customWidth="1"/>
    <col min="7128" max="7133" width="0" style="50" hidden="1" customWidth="1"/>
    <col min="7134" max="7134" width="12.109375" style="50" customWidth="1"/>
    <col min="7135" max="7135" width="15.10937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09375" style="50" customWidth="1"/>
    <col min="7375" max="7375" width="0" style="50" hidden="1" customWidth="1"/>
    <col min="7376" max="7376" width="12.6640625" style="50" customWidth="1"/>
    <col min="7377" max="7377" width="13.5546875" style="50" customWidth="1"/>
    <col min="7378" max="7378" width="14" style="50" customWidth="1"/>
    <col min="7379" max="7379" width="13.88671875" style="50" customWidth="1"/>
    <col min="7380" max="7380" width="12.5546875" style="50" customWidth="1"/>
    <col min="7381" max="7383" width="12.6640625" style="50" customWidth="1"/>
    <col min="7384" max="7389" width="0" style="50" hidden="1" customWidth="1"/>
    <col min="7390" max="7390" width="12.109375" style="50" customWidth="1"/>
    <col min="7391" max="7391" width="15.10937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09375" style="50" customWidth="1"/>
    <col min="7631" max="7631" width="0" style="50" hidden="1" customWidth="1"/>
    <col min="7632" max="7632" width="12.6640625" style="50" customWidth="1"/>
    <col min="7633" max="7633" width="13.5546875" style="50" customWidth="1"/>
    <col min="7634" max="7634" width="14" style="50" customWidth="1"/>
    <col min="7635" max="7635" width="13.88671875" style="50" customWidth="1"/>
    <col min="7636" max="7636" width="12.5546875" style="50" customWidth="1"/>
    <col min="7637" max="7639" width="12.6640625" style="50" customWidth="1"/>
    <col min="7640" max="7645" width="0" style="50" hidden="1" customWidth="1"/>
    <col min="7646" max="7646" width="12.109375" style="50" customWidth="1"/>
    <col min="7647" max="7647" width="15.10937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09375" style="50" customWidth="1"/>
    <col min="7887" max="7887" width="0" style="50" hidden="1" customWidth="1"/>
    <col min="7888" max="7888" width="12.6640625" style="50" customWidth="1"/>
    <col min="7889" max="7889" width="13.5546875" style="50" customWidth="1"/>
    <col min="7890" max="7890" width="14" style="50" customWidth="1"/>
    <col min="7891" max="7891" width="13.88671875" style="50" customWidth="1"/>
    <col min="7892" max="7892" width="12.5546875" style="50" customWidth="1"/>
    <col min="7893" max="7895" width="12.6640625" style="50" customWidth="1"/>
    <col min="7896" max="7901" width="0" style="50" hidden="1" customWidth="1"/>
    <col min="7902" max="7902" width="12.109375" style="50" customWidth="1"/>
    <col min="7903" max="7903" width="15.10937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09375" style="50" customWidth="1"/>
    <col min="8143" max="8143" width="0" style="50" hidden="1" customWidth="1"/>
    <col min="8144" max="8144" width="12.6640625" style="50" customWidth="1"/>
    <col min="8145" max="8145" width="13.5546875" style="50" customWidth="1"/>
    <col min="8146" max="8146" width="14" style="50" customWidth="1"/>
    <col min="8147" max="8147" width="13.88671875" style="50" customWidth="1"/>
    <col min="8148" max="8148" width="12.5546875" style="50" customWidth="1"/>
    <col min="8149" max="8151" width="12.6640625" style="50" customWidth="1"/>
    <col min="8152" max="8157" width="0" style="50" hidden="1" customWidth="1"/>
    <col min="8158" max="8158" width="12.109375" style="50" customWidth="1"/>
    <col min="8159" max="8159" width="15.10937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09375" style="50" customWidth="1"/>
    <col min="8399" max="8399" width="0" style="50" hidden="1" customWidth="1"/>
    <col min="8400" max="8400" width="12.6640625" style="50" customWidth="1"/>
    <col min="8401" max="8401" width="13.5546875" style="50" customWidth="1"/>
    <col min="8402" max="8402" width="14" style="50" customWidth="1"/>
    <col min="8403" max="8403" width="13.88671875" style="50" customWidth="1"/>
    <col min="8404" max="8404" width="12.5546875" style="50" customWidth="1"/>
    <col min="8405" max="8407" width="12.6640625" style="50" customWidth="1"/>
    <col min="8408" max="8413" width="0" style="50" hidden="1" customWidth="1"/>
    <col min="8414" max="8414" width="12.109375" style="50" customWidth="1"/>
    <col min="8415" max="8415" width="15.10937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09375" style="50" customWidth="1"/>
    <col min="8655" max="8655" width="0" style="50" hidden="1" customWidth="1"/>
    <col min="8656" max="8656" width="12.6640625" style="50" customWidth="1"/>
    <col min="8657" max="8657" width="13.5546875" style="50" customWidth="1"/>
    <col min="8658" max="8658" width="14" style="50" customWidth="1"/>
    <col min="8659" max="8659" width="13.88671875" style="50" customWidth="1"/>
    <col min="8660" max="8660" width="12.5546875" style="50" customWidth="1"/>
    <col min="8661" max="8663" width="12.6640625" style="50" customWidth="1"/>
    <col min="8664" max="8669" width="0" style="50" hidden="1" customWidth="1"/>
    <col min="8670" max="8670" width="12.109375" style="50" customWidth="1"/>
    <col min="8671" max="8671" width="15.10937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09375" style="50" customWidth="1"/>
    <col min="8911" max="8911" width="0" style="50" hidden="1" customWidth="1"/>
    <col min="8912" max="8912" width="12.6640625" style="50" customWidth="1"/>
    <col min="8913" max="8913" width="13.5546875" style="50" customWidth="1"/>
    <col min="8914" max="8914" width="14" style="50" customWidth="1"/>
    <col min="8915" max="8915" width="13.88671875" style="50" customWidth="1"/>
    <col min="8916" max="8916" width="12.5546875" style="50" customWidth="1"/>
    <col min="8917" max="8919" width="12.6640625" style="50" customWidth="1"/>
    <col min="8920" max="8925" width="0" style="50" hidden="1" customWidth="1"/>
    <col min="8926" max="8926" width="12.109375" style="50" customWidth="1"/>
    <col min="8927" max="8927" width="15.10937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09375" style="50" customWidth="1"/>
    <col min="9167" max="9167" width="0" style="50" hidden="1" customWidth="1"/>
    <col min="9168" max="9168" width="12.6640625" style="50" customWidth="1"/>
    <col min="9169" max="9169" width="13.5546875" style="50" customWidth="1"/>
    <col min="9170" max="9170" width="14" style="50" customWidth="1"/>
    <col min="9171" max="9171" width="13.88671875" style="50" customWidth="1"/>
    <col min="9172" max="9172" width="12.5546875" style="50" customWidth="1"/>
    <col min="9173" max="9175" width="12.6640625" style="50" customWidth="1"/>
    <col min="9176" max="9181" width="0" style="50" hidden="1" customWidth="1"/>
    <col min="9182" max="9182" width="12.109375" style="50" customWidth="1"/>
    <col min="9183" max="9183" width="15.10937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09375" style="50" customWidth="1"/>
    <col min="9423" max="9423" width="0" style="50" hidden="1" customWidth="1"/>
    <col min="9424" max="9424" width="12.6640625" style="50" customWidth="1"/>
    <col min="9425" max="9425" width="13.5546875" style="50" customWidth="1"/>
    <col min="9426" max="9426" width="14" style="50" customWidth="1"/>
    <col min="9427" max="9427" width="13.88671875" style="50" customWidth="1"/>
    <col min="9428" max="9428" width="12.5546875" style="50" customWidth="1"/>
    <col min="9429" max="9431" width="12.6640625" style="50" customWidth="1"/>
    <col min="9432" max="9437" width="0" style="50" hidden="1" customWidth="1"/>
    <col min="9438" max="9438" width="12.109375" style="50" customWidth="1"/>
    <col min="9439" max="9439" width="15.10937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09375" style="50" customWidth="1"/>
    <col min="9679" max="9679" width="0" style="50" hidden="1" customWidth="1"/>
    <col min="9680" max="9680" width="12.6640625" style="50" customWidth="1"/>
    <col min="9681" max="9681" width="13.5546875" style="50" customWidth="1"/>
    <col min="9682" max="9682" width="14" style="50" customWidth="1"/>
    <col min="9683" max="9683" width="13.88671875" style="50" customWidth="1"/>
    <col min="9684" max="9684" width="12.5546875" style="50" customWidth="1"/>
    <col min="9685" max="9687" width="12.6640625" style="50" customWidth="1"/>
    <col min="9688" max="9693" width="0" style="50" hidden="1" customWidth="1"/>
    <col min="9694" max="9694" width="12.109375" style="50" customWidth="1"/>
    <col min="9695" max="9695" width="15.10937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09375" style="50" customWidth="1"/>
    <col min="9935" max="9935" width="0" style="50" hidden="1" customWidth="1"/>
    <col min="9936" max="9936" width="12.6640625" style="50" customWidth="1"/>
    <col min="9937" max="9937" width="13.5546875" style="50" customWidth="1"/>
    <col min="9938" max="9938" width="14" style="50" customWidth="1"/>
    <col min="9939" max="9939" width="13.88671875" style="50" customWidth="1"/>
    <col min="9940" max="9940" width="12.5546875" style="50" customWidth="1"/>
    <col min="9941" max="9943" width="12.6640625" style="50" customWidth="1"/>
    <col min="9944" max="9949" width="0" style="50" hidden="1" customWidth="1"/>
    <col min="9950" max="9950" width="12.109375" style="50" customWidth="1"/>
    <col min="9951" max="9951" width="15.10937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09375" style="50" customWidth="1"/>
    <col min="10191" max="10191" width="0" style="50" hidden="1" customWidth="1"/>
    <col min="10192" max="10192" width="12.6640625" style="50" customWidth="1"/>
    <col min="10193" max="10193" width="13.5546875" style="50" customWidth="1"/>
    <col min="10194" max="10194" width="14" style="50" customWidth="1"/>
    <col min="10195" max="10195" width="13.88671875" style="50" customWidth="1"/>
    <col min="10196" max="10196" width="12.5546875" style="50" customWidth="1"/>
    <col min="10197" max="10199" width="12.6640625" style="50" customWidth="1"/>
    <col min="10200" max="10205" width="0" style="50" hidden="1" customWidth="1"/>
    <col min="10206" max="10206" width="12.109375" style="50" customWidth="1"/>
    <col min="10207" max="10207" width="15.10937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09375" style="50" customWidth="1"/>
    <col min="10447" max="10447" width="0" style="50" hidden="1" customWidth="1"/>
    <col min="10448" max="10448" width="12.6640625" style="50" customWidth="1"/>
    <col min="10449" max="10449" width="13.5546875" style="50" customWidth="1"/>
    <col min="10450" max="10450" width="14" style="50" customWidth="1"/>
    <col min="10451" max="10451" width="13.88671875" style="50" customWidth="1"/>
    <col min="10452" max="10452" width="12.5546875" style="50" customWidth="1"/>
    <col min="10453" max="10455" width="12.6640625" style="50" customWidth="1"/>
    <col min="10456" max="10461" width="0" style="50" hidden="1" customWidth="1"/>
    <col min="10462" max="10462" width="12.109375" style="50" customWidth="1"/>
    <col min="10463" max="10463" width="15.10937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09375" style="50" customWidth="1"/>
    <col min="10703" max="10703" width="0" style="50" hidden="1" customWidth="1"/>
    <col min="10704" max="10704" width="12.6640625" style="50" customWidth="1"/>
    <col min="10705" max="10705" width="13.5546875" style="50" customWidth="1"/>
    <col min="10706" max="10706" width="14" style="50" customWidth="1"/>
    <col min="10707" max="10707" width="13.88671875" style="50" customWidth="1"/>
    <col min="10708" max="10708" width="12.5546875" style="50" customWidth="1"/>
    <col min="10709" max="10711" width="12.6640625" style="50" customWidth="1"/>
    <col min="10712" max="10717" width="0" style="50" hidden="1" customWidth="1"/>
    <col min="10718" max="10718" width="12.109375" style="50" customWidth="1"/>
    <col min="10719" max="10719" width="15.10937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09375" style="50" customWidth="1"/>
    <col min="10959" max="10959" width="0" style="50" hidden="1" customWidth="1"/>
    <col min="10960" max="10960" width="12.6640625" style="50" customWidth="1"/>
    <col min="10961" max="10961" width="13.5546875" style="50" customWidth="1"/>
    <col min="10962" max="10962" width="14" style="50" customWidth="1"/>
    <col min="10963" max="10963" width="13.88671875" style="50" customWidth="1"/>
    <col min="10964" max="10964" width="12.5546875" style="50" customWidth="1"/>
    <col min="10965" max="10967" width="12.6640625" style="50" customWidth="1"/>
    <col min="10968" max="10973" width="0" style="50" hidden="1" customWidth="1"/>
    <col min="10974" max="10974" width="12.109375" style="50" customWidth="1"/>
    <col min="10975" max="10975" width="15.10937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09375" style="50" customWidth="1"/>
    <col min="11215" max="11215" width="0" style="50" hidden="1" customWidth="1"/>
    <col min="11216" max="11216" width="12.6640625" style="50" customWidth="1"/>
    <col min="11217" max="11217" width="13.5546875" style="50" customWidth="1"/>
    <col min="11218" max="11218" width="14" style="50" customWidth="1"/>
    <col min="11219" max="11219" width="13.88671875" style="50" customWidth="1"/>
    <col min="11220" max="11220" width="12.5546875" style="50" customWidth="1"/>
    <col min="11221" max="11223" width="12.6640625" style="50" customWidth="1"/>
    <col min="11224" max="11229" width="0" style="50" hidden="1" customWidth="1"/>
    <col min="11230" max="11230" width="12.109375" style="50" customWidth="1"/>
    <col min="11231" max="11231" width="15.10937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09375" style="50" customWidth="1"/>
    <col min="11471" max="11471" width="0" style="50" hidden="1" customWidth="1"/>
    <col min="11472" max="11472" width="12.6640625" style="50" customWidth="1"/>
    <col min="11473" max="11473" width="13.5546875" style="50" customWidth="1"/>
    <col min="11474" max="11474" width="14" style="50" customWidth="1"/>
    <col min="11475" max="11475" width="13.88671875" style="50" customWidth="1"/>
    <col min="11476" max="11476" width="12.5546875" style="50" customWidth="1"/>
    <col min="11477" max="11479" width="12.6640625" style="50" customWidth="1"/>
    <col min="11480" max="11485" width="0" style="50" hidden="1" customWidth="1"/>
    <col min="11486" max="11486" width="12.109375" style="50" customWidth="1"/>
    <col min="11487" max="11487" width="15.10937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09375" style="50" customWidth="1"/>
    <col min="11727" max="11727" width="0" style="50" hidden="1" customWidth="1"/>
    <col min="11728" max="11728" width="12.6640625" style="50" customWidth="1"/>
    <col min="11729" max="11729" width="13.5546875" style="50" customWidth="1"/>
    <col min="11730" max="11730" width="14" style="50" customWidth="1"/>
    <col min="11731" max="11731" width="13.88671875" style="50" customWidth="1"/>
    <col min="11732" max="11732" width="12.5546875" style="50" customWidth="1"/>
    <col min="11733" max="11735" width="12.6640625" style="50" customWidth="1"/>
    <col min="11736" max="11741" width="0" style="50" hidden="1" customWidth="1"/>
    <col min="11742" max="11742" width="12.109375" style="50" customWidth="1"/>
    <col min="11743" max="11743" width="15.10937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09375" style="50" customWidth="1"/>
    <col min="11983" max="11983" width="0" style="50" hidden="1" customWidth="1"/>
    <col min="11984" max="11984" width="12.6640625" style="50" customWidth="1"/>
    <col min="11985" max="11985" width="13.5546875" style="50" customWidth="1"/>
    <col min="11986" max="11986" width="14" style="50" customWidth="1"/>
    <col min="11987" max="11987" width="13.88671875" style="50" customWidth="1"/>
    <col min="11988" max="11988" width="12.5546875" style="50" customWidth="1"/>
    <col min="11989" max="11991" width="12.6640625" style="50" customWidth="1"/>
    <col min="11992" max="11997" width="0" style="50" hidden="1" customWidth="1"/>
    <col min="11998" max="11998" width="12.109375" style="50" customWidth="1"/>
    <col min="11999" max="11999" width="15.10937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09375" style="50" customWidth="1"/>
    <col min="12239" max="12239" width="0" style="50" hidden="1" customWidth="1"/>
    <col min="12240" max="12240" width="12.6640625" style="50" customWidth="1"/>
    <col min="12241" max="12241" width="13.5546875" style="50" customWidth="1"/>
    <col min="12242" max="12242" width="14" style="50" customWidth="1"/>
    <col min="12243" max="12243" width="13.88671875" style="50" customWidth="1"/>
    <col min="12244" max="12244" width="12.5546875" style="50" customWidth="1"/>
    <col min="12245" max="12247" width="12.6640625" style="50" customWidth="1"/>
    <col min="12248" max="12253" width="0" style="50" hidden="1" customWidth="1"/>
    <col min="12254" max="12254" width="12.109375" style="50" customWidth="1"/>
    <col min="12255" max="12255" width="15.10937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09375" style="50" customWidth="1"/>
    <col min="12495" max="12495" width="0" style="50" hidden="1" customWidth="1"/>
    <col min="12496" max="12496" width="12.6640625" style="50" customWidth="1"/>
    <col min="12497" max="12497" width="13.5546875" style="50" customWidth="1"/>
    <col min="12498" max="12498" width="14" style="50" customWidth="1"/>
    <col min="12499" max="12499" width="13.88671875" style="50" customWidth="1"/>
    <col min="12500" max="12500" width="12.5546875" style="50" customWidth="1"/>
    <col min="12501" max="12503" width="12.6640625" style="50" customWidth="1"/>
    <col min="12504" max="12509" width="0" style="50" hidden="1" customWidth="1"/>
    <col min="12510" max="12510" width="12.109375" style="50" customWidth="1"/>
    <col min="12511" max="12511" width="15.10937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09375" style="50" customWidth="1"/>
    <col min="12751" max="12751" width="0" style="50" hidden="1" customWidth="1"/>
    <col min="12752" max="12752" width="12.6640625" style="50" customWidth="1"/>
    <col min="12753" max="12753" width="13.5546875" style="50" customWidth="1"/>
    <col min="12754" max="12754" width="14" style="50" customWidth="1"/>
    <col min="12755" max="12755" width="13.88671875" style="50" customWidth="1"/>
    <col min="12756" max="12756" width="12.5546875" style="50" customWidth="1"/>
    <col min="12757" max="12759" width="12.6640625" style="50" customWidth="1"/>
    <col min="12760" max="12765" width="0" style="50" hidden="1" customWidth="1"/>
    <col min="12766" max="12766" width="12.109375" style="50" customWidth="1"/>
    <col min="12767" max="12767" width="15.10937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09375" style="50" customWidth="1"/>
    <col min="13007" max="13007" width="0" style="50" hidden="1" customWidth="1"/>
    <col min="13008" max="13008" width="12.6640625" style="50" customWidth="1"/>
    <col min="13009" max="13009" width="13.5546875" style="50" customWidth="1"/>
    <col min="13010" max="13010" width="14" style="50" customWidth="1"/>
    <col min="13011" max="13011" width="13.88671875" style="50" customWidth="1"/>
    <col min="13012" max="13012" width="12.5546875" style="50" customWidth="1"/>
    <col min="13013" max="13015" width="12.6640625" style="50" customWidth="1"/>
    <col min="13016" max="13021" width="0" style="50" hidden="1" customWidth="1"/>
    <col min="13022" max="13022" width="12.109375" style="50" customWidth="1"/>
    <col min="13023" max="13023" width="15.10937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09375" style="50" customWidth="1"/>
    <col min="13263" max="13263" width="0" style="50" hidden="1" customWidth="1"/>
    <col min="13264" max="13264" width="12.6640625" style="50" customWidth="1"/>
    <col min="13265" max="13265" width="13.5546875" style="50" customWidth="1"/>
    <col min="13266" max="13266" width="14" style="50" customWidth="1"/>
    <col min="13267" max="13267" width="13.88671875" style="50" customWidth="1"/>
    <col min="13268" max="13268" width="12.5546875" style="50" customWidth="1"/>
    <col min="13269" max="13271" width="12.6640625" style="50" customWidth="1"/>
    <col min="13272" max="13277" width="0" style="50" hidden="1" customWidth="1"/>
    <col min="13278" max="13278" width="12.109375" style="50" customWidth="1"/>
    <col min="13279" max="13279" width="15.10937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09375" style="50" customWidth="1"/>
    <col min="13519" max="13519" width="0" style="50" hidden="1" customWidth="1"/>
    <col min="13520" max="13520" width="12.6640625" style="50" customWidth="1"/>
    <col min="13521" max="13521" width="13.5546875" style="50" customWidth="1"/>
    <col min="13522" max="13522" width="14" style="50" customWidth="1"/>
    <col min="13523" max="13523" width="13.88671875" style="50" customWidth="1"/>
    <col min="13524" max="13524" width="12.5546875" style="50" customWidth="1"/>
    <col min="13525" max="13527" width="12.6640625" style="50" customWidth="1"/>
    <col min="13528" max="13533" width="0" style="50" hidden="1" customWidth="1"/>
    <col min="13534" max="13534" width="12.109375" style="50" customWidth="1"/>
    <col min="13535" max="13535" width="15.10937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09375" style="50" customWidth="1"/>
    <col min="13775" max="13775" width="0" style="50" hidden="1" customWidth="1"/>
    <col min="13776" max="13776" width="12.6640625" style="50" customWidth="1"/>
    <col min="13777" max="13777" width="13.5546875" style="50" customWidth="1"/>
    <col min="13778" max="13778" width="14" style="50" customWidth="1"/>
    <col min="13779" max="13779" width="13.88671875" style="50" customWidth="1"/>
    <col min="13780" max="13780" width="12.5546875" style="50" customWidth="1"/>
    <col min="13781" max="13783" width="12.6640625" style="50" customWidth="1"/>
    <col min="13784" max="13789" width="0" style="50" hidden="1" customWidth="1"/>
    <col min="13790" max="13790" width="12.109375" style="50" customWidth="1"/>
    <col min="13791" max="13791" width="15.10937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09375" style="50" customWidth="1"/>
    <col min="14031" max="14031" width="0" style="50" hidden="1" customWidth="1"/>
    <col min="14032" max="14032" width="12.6640625" style="50" customWidth="1"/>
    <col min="14033" max="14033" width="13.5546875" style="50" customWidth="1"/>
    <col min="14034" max="14034" width="14" style="50" customWidth="1"/>
    <col min="14035" max="14035" width="13.88671875" style="50" customWidth="1"/>
    <col min="14036" max="14036" width="12.5546875" style="50" customWidth="1"/>
    <col min="14037" max="14039" width="12.6640625" style="50" customWidth="1"/>
    <col min="14040" max="14045" width="0" style="50" hidden="1" customWidth="1"/>
    <col min="14046" max="14046" width="12.109375" style="50" customWidth="1"/>
    <col min="14047" max="14047" width="15.10937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09375" style="50" customWidth="1"/>
    <col min="14287" max="14287" width="0" style="50" hidden="1" customWidth="1"/>
    <col min="14288" max="14288" width="12.6640625" style="50" customWidth="1"/>
    <col min="14289" max="14289" width="13.5546875" style="50" customWidth="1"/>
    <col min="14290" max="14290" width="14" style="50" customWidth="1"/>
    <col min="14291" max="14291" width="13.88671875" style="50" customWidth="1"/>
    <col min="14292" max="14292" width="12.5546875" style="50" customWidth="1"/>
    <col min="14293" max="14295" width="12.6640625" style="50" customWidth="1"/>
    <col min="14296" max="14301" width="0" style="50" hidden="1" customWidth="1"/>
    <col min="14302" max="14302" width="12.109375" style="50" customWidth="1"/>
    <col min="14303" max="14303" width="15.10937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09375" style="50" customWidth="1"/>
    <col min="14543" max="14543" width="0" style="50" hidden="1" customWidth="1"/>
    <col min="14544" max="14544" width="12.6640625" style="50" customWidth="1"/>
    <col min="14545" max="14545" width="13.5546875" style="50" customWidth="1"/>
    <col min="14546" max="14546" width="14" style="50" customWidth="1"/>
    <col min="14547" max="14547" width="13.88671875" style="50" customWidth="1"/>
    <col min="14548" max="14548" width="12.5546875" style="50" customWidth="1"/>
    <col min="14549" max="14551" width="12.6640625" style="50" customWidth="1"/>
    <col min="14552" max="14557" width="0" style="50" hidden="1" customWidth="1"/>
    <col min="14558" max="14558" width="12.109375" style="50" customWidth="1"/>
    <col min="14559" max="14559" width="15.10937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09375" style="50" customWidth="1"/>
    <col min="14799" max="14799" width="0" style="50" hidden="1" customWidth="1"/>
    <col min="14800" max="14800" width="12.6640625" style="50" customWidth="1"/>
    <col min="14801" max="14801" width="13.5546875" style="50" customWidth="1"/>
    <col min="14802" max="14802" width="14" style="50" customWidth="1"/>
    <col min="14803" max="14803" width="13.88671875" style="50" customWidth="1"/>
    <col min="14804" max="14804" width="12.5546875" style="50" customWidth="1"/>
    <col min="14805" max="14807" width="12.6640625" style="50" customWidth="1"/>
    <col min="14808" max="14813" width="0" style="50" hidden="1" customWidth="1"/>
    <col min="14814" max="14814" width="12.109375" style="50" customWidth="1"/>
    <col min="14815" max="14815" width="15.10937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09375" style="50" customWidth="1"/>
    <col min="15055" max="15055" width="0" style="50" hidden="1" customWidth="1"/>
    <col min="15056" max="15056" width="12.6640625" style="50" customWidth="1"/>
    <col min="15057" max="15057" width="13.5546875" style="50" customWidth="1"/>
    <col min="15058" max="15058" width="14" style="50" customWidth="1"/>
    <col min="15059" max="15059" width="13.88671875" style="50" customWidth="1"/>
    <col min="15060" max="15060" width="12.5546875" style="50" customWidth="1"/>
    <col min="15061" max="15063" width="12.6640625" style="50" customWidth="1"/>
    <col min="15064" max="15069" width="0" style="50" hidden="1" customWidth="1"/>
    <col min="15070" max="15070" width="12.109375" style="50" customWidth="1"/>
    <col min="15071" max="15071" width="15.10937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09375" style="50" customWidth="1"/>
    <col min="15311" max="15311" width="0" style="50" hidden="1" customWidth="1"/>
    <col min="15312" max="15312" width="12.6640625" style="50" customWidth="1"/>
    <col min="15313" max="15313" width="13.5546875" style="50" customWidth="1"/>
    <col min="15314" max="15314" width="14" style="50" customWidth="1"/>
    <col min="15315" max="15315" width="13.88671875" style="50" customWidth="1"/>
    <col min="15316" max="15316" width="12.5546875" style="50" customWidth="1"/>
    <col min="15317" max="15319" width="12.6640625" style="50" customWidth="1"/>
    <col min="15320" max="15325" width="0" style="50" hidden="1" customWidth="1"/>
    <col min="15326" max="15326" width="12.109375" style="50" customWidth="1"/>
    <col min="15327" max="15327" width="15.10937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09375" style="50" customWidth="1"/>
    <col min="15567" max="15567" width="0" style="50" hidden="1" customWidth="1"/>
    <col min="15568" max="15568" width="12.6640625" style="50" customWidth="1"/>
    <col min="15569" max="15569" width="13.5546875" style="50" customWidth="1"/>
    <col min="15570" max="15570" width="14" style="50" customWidth="1"/>
    <col min="15571" max="15571" width="13.88671875" style="50" customWidth="1"/>
    <col min="15572" max="15572" width="12.5546875" style="50" customWidth="1"/>
    <col min="15573" max="15575" width="12.6640625" style="50" customWidth="1"/>
    <col min="15576" max="15581" width="0" style="50" hidden="1" customWidth="1"/>
    <col min="15582" max="15582" width="12.109375" style="50" customWidth="1"/>
    <col min="15583" max="15583" width="15.109375" style="50" customWidth="1"/>
    <col min="15584" max="15610" width="8" style="50" customWidth="1"/>
    <col min="15611" max="16384" width="8" style="50"/>
  </cols>
  <sheetData>
    <row r="1" spans="1:48" ht="75.599999999999994" customHeight="1">
      <c r="B1" s="68"/>
      <c r="C1" s="3"/>
      <c r="D1" s="4"/>
      <c r="K1" s="98" t="s">
        <v>67</v>
      </c>
      <c r="L1" s="98"/>
      <c r="M1" s="98"/>
      <c r="N1" s="98"/>
    </row>
    <row r="2" spans="1:48" s="1" customFormat="1" ht="77.25" customHeight="1">
      <c r="B2" s="2"/>
      <c r="C2" s="3"/>
      <c r="D2" s="4"/>
      <c r="E2" s="3"/>
      <c r="F2" s="3"/>
      <c r="G2" s="3"/>
      <c r="H2" s="3"/>
      <c r="I2" s="5"/>
      <c r="J2" s="5"/>
      <c r="K2" s="98" t="s">
        <v>50</v>
      </c>
      <c r="L2" s="98"/>
      <c r="M2" s="98"/>
      <c r="N2" s="98"/>
      <c r="O2" s="6"/>
      <c r="P2" s="6"/>
      <c r="Q2" s="6"/>
    </row>
    <row r="3" spans="1:48" s="1" customFormat="1" ht="17.399999999999999">
      <c r="A3" s="6"/>
      <c r="B3" s="107" t="s">
        <v>48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6"/>
      <c r="P3" s="6"/>
      <c r="Q3" s="7"/>
    </row>
    <row r="4" spans="1:48" s="1" customFormat="1" ht="16.2" thickBot="1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 t="s">
        <v>18</v>
      </c>
      <c r="O4" s="7"/>
      <c r="P4" s="7"/>
      <c r="Q4" s="7"/>
    </row>
    <row r="5" spans="1:48" s="18" customFormat="1" ht="49.5" customHeight="1" thickBot="1">
      <c r="A5" s="12"/>
      <c r="B5" s="13"/>
      <c r="C5" s="56" t="s">
        <v>0</v>
      </c>
      <c r="D5" s="106" t="s">
        <v>1</v>
      </c>
      <c r="E5" s="62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  <c r="K5" s="64" t="s">
        <v>14</v>
      </c>
      <c r="L5" s="64" t="s">
        <v>15</v>
      </c>
      <c r="M5" s="64" t="s">
        <v>19</v>
      </c>
      <c r="N5" s="64" t="s">
        <v>17</v>
      </c>
      <c r="O5" s="61" t="s">
        <v>16</v>
      </c>
      <c r="P5" s="55" t="s">
        <v>17</v>
      </c>
      <c r="Q5" s="14" t="s">
        <v>2</v>
      </c>
      <c r="R5" s="15"/>
      <c r="S5" s="16"/>
      <c r="T5" s="12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 s="28" customFormat="1" ht="16.2" thickBot="1">
      <c r="A6" s="19"/>
      <c r="B6" s="20" t="s">
        <v>3</v>
      </c>
      <c r="C6" s="21" t="s">
        <v>4</v>
      </c>
      <c r="D6" s="106"/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2">
        <v>1</v>
      </c>
      <c r="P6" s="23">
        <v>16</v>
      </c>
      <c r="Q6" s="24">
        <v>17</v>
      </c>
      <c r="R6" s="25"/>
      <c r="S6" s="26"/>
      <c r="T6" s="19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40" customFormat="1" ht="57" customHeight="1">
      <c r="A7" s="32"/>
      <c r="B7" s="33" t="s">
        <v>5</v>
      </c>
      <c r="C7" s="67" t="s">
        <v>21</v>
      </c>
      <c r="D7" s="34"/>
      <c r="E7" s="69">
        <f>SUM(F7:N7)</f>
        <v>6676900</v>
      </c>
      <c r="F7" s="70">
        <v>920240</v>
      </c>
      <c r="G7" s="70">
        <v>538660</v>
      </c>
      <c r="H7" s="70">
        <v>222860</v>
      </c>
      <c r="I7" s="70">
        <v>1456310</v>
      </c>
      <c r="J7" s="70">
        <v>1467190</v>
      </c>
      <c r="K7" s="70">
        <v>327830</v>
      </c>
      <c r="L7" s="70">
        <v>1144200</v>
      </c>
      <c r="M7" s="70">
        <v>46360</v>
      </c>
      <c r="N7" s="70">
        <v>553250</v>
      </c>
      <c r="O7" s="35"/>
      <c r="P7" s="36"/>
      <c r="Q7" s="36"/>
      <c r="R7" s="36"/>
      <c r="S7" s="36"/>
      <c r="T7" s="37"/>
      <c r="U7" s="39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48" s="40" customFormat="1" ht="63.75" customHeight="1">
      <c r="A8" s="32"/>
      <c r="B8" s="42" t="s">
        <v>6</v>
      </c>
      <c r="C8" s="67" t="s">
        <v>22</v>
      </c>
      <c r="D8" s="73"/>
      <c r="E8" s="69">
        <f>SUM(F8:N8)</f>
        <v>17093700</v>
      </c>
      <c r="F8" s="70">
        <v>1927960</v>
      </c>
      <c r="G8" s="70">
        <v>2516560</v>
      </c>
      <c r="H8" s="70">
        <v>2127530</v>
      </c>
      <c r="I8" s="70">
        <v>636820</v>
      </c>
      <c r="J8" s="70">
        <v>1199740</v>
      </c>
      <c r="K8" s="70">
        <v>2757190</v>
      </c>
      <c r="L8" s="70">
        <v>518650</v>
      </c>
      <c r="M8" s="70">
        <v>3437230</v>
      </c>
      <c r="N8" s="70">
        <v>1972020</v>
      </c>
      <c r="O8" s="43"/>
      <c r="P8" s="44"/>
      <c r="Q8" s="44"/>
      <c r="R8" s="41"/>
      <c r="S8" s="41"/>
      <c r="T8" s="45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</row>
    <row r="9" spans="1:48" s="40" customFormat="1" ht="49.5" customHeight="1">
      <c r="A9" s="32"/>
      <c r="B9" s="33" t="s">
        <v>7</v>
      </c>
      <c r="C9" s="66" t="s">
        <v>20</v>
      </c>
      <c r="D9" s="46"/>
      <c r="E9" s="69">
        <f>SUM(F9:N9)</f>
        <v>0</v>
      </c>
      <c r="F9" s="70">
        <f>122700-122700</f>
        <v>0</v>
      </c>
      <c r="G9" s="70">
        <f>306800-306800</f>
        <v>0</v>
      </c>
      <c r="H9" s="70">
        <f>122700-122700</f>
        <v>0</v>
      </c>
      <c r="I9" s="70">
        <f>92000-92000</f>
        <v>0</v>
      </c>
      <c r="J9" s="70">
        <f>122700-122700</f>
        <v>0</v>
      </c>
      <c r="K9" s="70">
        <f>122700-122700</f>
        <v>0</v>
      </c>
      <c r="L9" s="70">
        <f>122700-122700</f>
        <v>0</v>
      </c>
      <c r="M9" s="70">
        <v>0</v>
      </c>
      <c r="N9" s="70">
        <f>121500-121500</f>
        <v>0</v>
      </c>
      <c r="O9" s="47"/>
      <c r="P9" s="48"/>
      <c r="Q9" s="48"/>
      <c r="R9" s="48"/>
      <c r="S9" s="48"/>
      <c r="T9" s="49"/>
      <c r="U9" s="39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 s="40" customFormat="1" ht="23.25" hidden="1" customHeight="1">
      <c r="A10" s="32"/>
      <c r="B10" s="33" t="s">
        <v>24</v>
      </c>
      <c r="C10" s="66" t="s">
        <v>25</v>
      </c>
      <c r="D10" s="46"/>
      <c r="E10" s="69">
        <f>SUM(F10:N10)</f>
        <v>0</v>
      </c>
      <c r="F10" s="70">
        <f>F11+F12+F13+F14+F15+F16</f>
        <v>0</v>
      </c>
      <c r="G10" s="70">
        <f t="shared" ref="G10:N10" si="0">G11+G12+G13+G14+G15+G16</f>
        <v>0</v>
      </c>
      <c r="H10" s="70">
        <f t="shared" si="0"/>
        <v>0</v>
      </c>
      <c r="I10" s="70">
        <f t="shared" si="0"/>
        <v>0</v>
      </c>
      <c r="J10" s="70">
        <f t="shared" si="0"/>
        <v>0</v>
      </c>
      <c r="K10" s="70">
        <f t="shared" si="0"/>
        <v>0</v>
      </c>
      <c r="L10" s="70">
        <f t="shared" si="0"/>
        <v>0</v>
      </c>
      <c r="M10" s="70">
        <f t="shared" si="0"/>
        <v>0</v>
      </c>
      <c r="N10" s="70">
        <f t="shared" si="0"/>
        <v>0</v>
      </c>
      <c r="O10" s="47"/>
      <c r="P10" s="48"/>
      <c r="Q10" s="48"/>
      <c r="R10" s="48"/>
      <c r="S10" s="48"/>
      <c r="T10" s="49"/>
      <c r="U10" s="39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8" s="40" customFormat="1" ht="33" hidden="1" customHeight="1">
      <c r="A11" s="32"/>
      <c r="B11" s="33" t="s">
        <v>27</v>
      </c>
      <c r="C11" s="65" t="s">
        <v>33</v>
      </c>
      <c r="D11" s="46"/>
      <c r="E11" s="71">
        <f t="shared" ref="E11:E21" si="1">SUM(F11:N11)</f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47"/>
      <c r="P11" s="48"/>
      <c r="Q11" s="48"/>
      <c r="R11" s="48"/>
      <c r="S11" s="48"/>
      <c r="T11" s="49"/>
      <c r="U11" s="39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1:48" s="40" customFormat="1" ht="44.25" hidden="1" customHeight="1">
      <c r="A12" s="32"/>
      <c r="B12" s="33" t="s">
        <v>28</v>
      </c>
      <c r="C12" s="65" t="s">
        <v>26</v>
      </c>
      <c r="D12" s="46"/>
      <c r="E12" s="71">
        <f t="shared" si="1"/>
        <v>0</v>
      </c>
      <c r="F12" s="70"/>
      <c r="G12" s="70"/>
      <c r="H12" s="70"/>
      <c r="I12" s="70"/>
      <c r="J12" s="70"/>
      <c r="K12" s="70"/>
      <c r="L12" s="70"/>
      <c r="M12" s="70"/>
      <c r="N12" s="70"/>
      <c r="O12" s="47"/>
      <c r="P12" s="48"/>
      <c r="Q12" s="48"/>
      <c r="R12" s="48"/>
      <c r="S12" s="48"/>
      <c r="T12" s="49"/>
      <c r="U12" s="39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1:48" s="40" customFormat="1" ht="33" hidden="1" customHeight="1">
      <c r="A13" s="32"/>
      <c r="B13" s="33" t="s">
        <v>36</v>
      </c>
      <c r="C13" s="65" t="s">
        <v>38</v>
      </c>
      <c r="D13" s="46"/>
      <c r="E13" s="71">
        <f t="shared" si="1"/>
        <v>0</v>
      </c>
      <c r="F13" s="70"/>
      <c r="G13" s="70"/>
      <c r="H13" s="70"/>
      <c r="I13" s="70"/>
      <c r="J13" s="70"/>
      <c r="K13" s="70"/>
      <c r="L13" s="70"/>
      <c r="M13" s="70"/>
      <c r="N13" s="70"/>
      <c r="O13" s="47"/>
      <c r="P13" s="48"/>
      <c r="Q13" s="48"/>
      <c r="R13" s="48"/>
      <c r="S13" s="48"/>
      <c r="T13" s="49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1:48" s="40" customFormat="1" ht="38.25" hidden="1" customHeight="1">
      <c r="A14" s="32"/>
      <c r="B14" s="33" t="s">
        <v>37</v>
      </c>
      <c r="C14" s="65" t="s">
        <v>39</v>
      </c>
      <c r="D14" s="46"/>
      <c r="E14" s="71">
        <f t="shared" si="1"/>
        <v>0</v>
      </c>
      <c r="F14" s="70"/>
      <c r="G14" s="70"/>
      <c r="H14" s="70"/>
      <c r="I14" s="70"/>
      <c r="J14" s="70"/>
      <c r="K14" s="70"/>
      <c r="L14" s="70"/>
      <c r="M14" s="70"/>
      <c r="N14" s="70"/>
      <c r="O14" s="47"/>
      <c r="P14" s="48"/>
      <c r="Q14" s="48"/>
      <c r="R14" s="48"/>
      <c r="S14" s="48"/>
      <c r="T14" s="49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1:48" s="40" customFormat="1" ht="38.25" hidden="1" customHeight="1">
      <c r="A15" s="32"/>
      <c r="B15" s="33" t="s">
        <v>29</v>
      </c>
      <c r="C15" s="65" t="s">
        <v>40</v>
      </c>
      <c r="D15" s="46"/>
      <c r="E15" s="71">
        <f t="shared" si="1"/>
        <v>0</v>
      </c>
      <c r="F15" s="70"/>
      <c r="G15" s="70"/>
      <c r="H15" s="70"/>
      <c r="I15" s="70"/>
      <c r="J15" s="70"/>
      <c r="K15" s="70"/>
      <c r="L15" s="70"/>
      <c r="M15" s="70"/>
      <c r="N15" s="70"/>
      <c r="O15" s="47"/>
      <c r="P15" s="48"/>
      <c r="Q15" s="48"/>
      <c r="R15" s="48"/>
      <c r="S15" s="48"/>
      <c r="T15" s="49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</row>
    <row r="16" spans="1:48" s="40" customFormat="1" ht="55.2" hidden="1">
      <c r="A16" s="32"/>
      <c r="B16" s="33" t="s">
        <v>41</v>
      </c>
      <c r="C16" s="65" t="s">
        <v>30</v>
      </c>
      <c r="D16" s="46"/>
      <c r="E16" s="71">
        <f t="shared" si="1"/>
        <v>0</v>
      </c>
      <c r="F16" s="70"/>
      <c r="G16" s="70"/>
      <c r="H16" s="70"/>
      <c r="I16" s="70"/>
      <c r="J16" s="70"/>
      <c r="K16" s="70"/>
      <c r="L16" s="70"/>
      <c r="M16" s="70"/>
      <c r="N16" s="70"/>
      <c r="O16" s="47"/>
      <c r="P16" s="48"/>
      <c r="Q16" s="48"/>
      <c r="R16" s="48"/>
      <c r="S16" s="48"/>
      <c r="T16" s="49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s="40" customFormat="1" ht="15.6" hidden="1">
      <c r="A17" s="32"/>
      <c r="B17" s="33"/>
      <c r="C17" s="66" t="s">
        <v>34</v>
      </c>
      <c r="D17" s="46"/>
      <c r="E17" s="69">
        <f>SUM(F17:N17)</f>
        <v>0</v>
      </c>
      <c r="F17" s="70">
        <f>F18+F19+F20+F21</f>
        <v>0</v>
      </c>
      <c r="G17" s="70">
        <f t="shared" ref="G17:N17" si="2">G18+G19+G20+G21</f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47"/>
      <c r="P17" s="48"/>
      <c r="Q17" s="48"/>
      <c r="R17" s="48"/>
      <c r="S17" s="48"/>
      <c r="T17" s="49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40" customFormat="1" ht="41.4" hidden="1">
      <c r="A18" s="32"/>
      <c r="B18" s="33"/>
      <c r="C18" s="65" t="s">
        <v>32</v>
      </c>
      <c r="D18" s="46"/>
      <c r="E18" s="71">
        <f t="shared" si="1"/>
        <v>0</v>
      </c>
      <c r="F18" s="70"/>
      <c r="G18" s="70"/>
      <c r="H18" s="70"/>
      <c r="I18" s="70"/>
      <c r="J18" s="70"/>
      <c r="K18" s="70"/>
      <c r="L18" s="70"/>
      <c r="M18" s="70"/>
      <c r="N18" s="70"/>
      <c r="O18" s="47"/>
      <c r="P18" s="48"/>
      <c r="Q18" s="48"/>
      <c r="R18" s="48"/>
      <c r="S18" s="48"/>
      <c r="T18" s="49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1:48" s="40" customFormat="1" ht="27.6" hidden="1">
      <c r="A19" s="32"/>
      <c r="B19" s="33"/>
      <c r="C19" s="65" t="s">
        <v>31</v>
      </c>
      <c r="D19" s="46"/>
      <c r="E19" s="71">
        <f t="shared" si="1"/>
        <v>0</v>
      </c>
      <c r="F19" s="70"/>
      <c r="G19" s="70"/>
      <c r="H19" s="70"/>
      <c r="I19" s="70"/>
      <c r="J19" s="70"/>
      <c r="K19" s="70"/>
      <c r="L19" s="70"/>
      <c r="M19" s="70"/>
      <c r="N19" s="70"/>
      <c r="O19" s="47"/>
      <c r="P19" s="48"/>
      <c r="Q19" s="48"/>
      <c r="R19" s="48"/>
      <c r="S19" s="48"/>
      <c r="T19" s="49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1:48" s="40" customFormat="1" ht="41.4" hidden="1">
      <c r="A20" s="32"/>
      <c r="B20" s="33"/>
      <c r="C20" s="65" t="s">
        <v>35</v>
      </c>
      <c r="D20" s="46"/>
      <c r="E20" s="71">
        <f t="shared" si="1"/>
        <v>0</v>
      </c>
      <c r="F20" s="70"/>
      <c r="G20" s="70"/>
      <c r="H20" s="70"/>
      <c r="I20" s="70"/>
      <c r="J20" s="70"/>
      <c r="K20" s="70"/>
      <c r="L20" s="70"/>
      <c r="M20" s="70"/>
      <c r="N20" s="70"/>
      <c r="O20" s="47"/>
      <c r="P20" s="48"/>
      <c r="Q20" s="48"/>
      <c r="R20" s="48"/>
      <c r="S20" s="48"/>
      <c r="T20" s="49"/>
      <c r="U20" s="39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1:48" s="40" customFormat="1" ht="69" hidden="1">
      <c r="A21" s="32"/>
      <c r="B21" s="33"/>
      <c r="C21" s="65" t="s">
        <v>42</v>
      </c>
      <c r="D21" s="46"/>
      <c r="E21" s="71">
        <f t="shared" si="1"/>
        <v>0</v>
      </c>
      <c r="F21" s="70"/>
      <c r="G21" s="70"/>
      <c r="H21" s="70"/>
      <c r="I21" s="70"/>
      <c r="J21" s="70"/>
      <c r="K21" s="70"/>
      <c r="L21" s="70"/>
      <c r="M21" s="70"/>
      <c r="N21" s="70"/>
      <c r="O21" s="47"/>
      <c r="P21" s="48"/>
      <c r="Q21" s="48"/>
      <c r="R21" s="48"/>
      <c r="S21" s="48"/>
      <c r="T21" s="49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s="40" customFormat="1" ht="15.6">
      <c r="A22" s="32"/>
      <c r="B22" s="33" t="s">
        <v>24</v>
      </c>
      <c r="C22" s="66" t="s">
        <v>25</v>
      </c>
      <c r="D22" s="46"/>
      <c r="E22" s="69">
        <f>SUM(F22:N22)</f>
        <v>0</v>
      </c>
      <c r="F22" s="69">
        <f t="shared" ref="F22:N22" si="3">F24+F25</f>
        <v>0</v>
      </c>
      <c r="G22" s="69">
        <f t="shared" si="3"/>
        <v>0</v>
      </c>
      <c r="H22" s="69">
        <f t="shared" si="3"/>
        <v>0</v>
      </c>
      <c r="I22" s="69">
        <f t="shared" si="3"/>
        <v>0</v>
      </c>
      <c r="J22" s="69">
        <f t="shared" si="3"/>
        <v>0</v>
      </c>
      <c r="K22" s="69">
        <f t="shared" si="3"/>
        <v>0</v>
      </c>
      <c r="L22" s="69">
        <f t="shared" si="3"/>
        <v>0</v>
      </c>
      <c r="M22" s="69">
        <f t="shared" si="3"/>
        <v>0</v>
      </c>
      <c r="N22" s="69">
        <f t="shared" si="3"/>
        <v>0</v>
      </c>
      <c r="O22" s="47"/>
      <c r="P22" s="48"/>
      <c r="Q22" s="48"/>
      <c r="R22" s="48"/>
      <c r="S22" s="48"/>
      <c r="T22" s="49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1:48" s="40" customFormat="1" ht="27.6" hidden="1">
      <c r="A23" s="32"/>
      <c r="B23" s="33" t="s">
        <v>43</v>
      </c>
      <c r="C23" s="65" t="s">
        <v>26</v>
      </c>
      <c r="D23" s="46"/>
      <c r="E23" s="71">
        <f t="shared" ref="E23:E25" si="4">SUM(F23:N23)</f>
        <v>0</v>
      </c>
      <c r="F23" s="71"/>
      <c r="G23" s="71"/>
      <c r="H23" s="71"/>
      <c r="I23" s="71"/>
      <c r="J23" s="70"/>
      <c r="K23" s="71"/>
      <c r="L23" s="71"/>
      <c r="M23" s="71"/>
      <c r="N23" s="71"/>
      <c r="O23" s="47"/>
      <c r="P23" s="48"/>
      <c r="Q23" s="48"/>
      <c r="R23" s="48"/>
      <c r="S23" s="48"/>
      <c r="T23" s="49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  <row r="24" spans="1:48" s="40" customFormat="1" ht="51.75" hidden="1" customHeight="1">
      <c r="A24" s="32"/>
      <c r="B24" s="33"/>
      <c r="C24" s="65"/>
      <c r="D24" s="46"/>
      <c r="E24" s="72">
        <f t="shared" si="4"/>
        <v>0</v>
      </c>
      <c r="F24" s="70"/>
      <c r="G24" s="70"/>
      <c r="H24" s="70"/>
      <c r="I24" s="70"/>
      <c r="J24" s="70"/>
      <c r="K24" s="70"/>
      <c r="L24" s="70"/>
      <c r="M24" s="70"/>
      <c r="N24" s="70"/>
      <c r="O24" s="47"/>
      <c r="P24" s="48"/>
      <c r="Q24" s="48"/>
      <c r="R24" s="48"/>
      <c r="S24" s="48"/>
      <c r="T24" s="49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</row>
    <row r="25" spans="1:48" s="40" customFormat="1" ht="71.25" hidden="1" customHeight="1">
      <c r="A25" s="32"/>
      <c r="B25" s="33"/>
      <c r="C25" s="65"/>
      <c r="D25" s="46"/>
      <c r="E25" s="72">
        <f t="shared" si="4"/>
        <v>0</v>
      </c>
      <c r="F25" s="70"/>
      <c r="G25" s="70"/>
      <c r="H25" s="70"/>
      <c r="I25" s="70"/>
      <c r="J25" s="70"/>
      <c r="K25" s="70"/>
      <c r="L25" s="70"/>
      <c r="M25" s="70"/>
      <c r="N25" s="70"/>
      <c r="O25" s="47"/>
      <c r="P25" s="48"/>
      <c r="Q25" s="48"/>
      <c r="R25" s="48"/>
      <c r="S25" s="48"/>
      <c r="T25" s="49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</row>
    <row r="26" spans="1:48" s="30" customFormat="1" ht="45.75" customHeight="1">
      <c r="A26" s="29"/>
      <c r="B26" s="57"/>
      <c r="C26" s="58" t="s">
        <v>23</v>
      </c>
      <c r="D26" s="59"/>
      <c r="E26" s="69">
        <f>SUM(F26:N26)</f>
        <v>23770600</v>
      </c>
      <c r="F26" s="60">
        <f>F7+F8+F9++F22</f>
        <v>2848200</v>
      </c>
      <c r="G26" s="60">
        <f t="shared" ref="G26:N26" si="5">G7+G8+G9++G22</f>
        <v>3055220</v>
      </c>
      <c r="H26" s="60">
        <f t="shared" si="5"/>
        <v>2350390</v>
      </c>
      <c r="I26" s="60">
        <f t="shared" si="5"/>
        <v>2093130</v>
      </c>
      <c r="J26" s="60">
        <f t="shared" si="5"/>
        <v>2666930</v>
      </c>
      <c r="K26" s="60">
        <f t="shared" si="5"/>
        <v>3085020</v>
      </c>
      <c r="L26" s="60">
        <f t="shared" si="5"/>
        <v>1662850</v>
      </c>
      <c r="M26" s="60">
        <f t="shared" si="5"/>
        <v>3483590</v>
      </c>
      <c r="N26" s="60">
        <f t="shared" si="5"/>
        <v>2525270</v>
      </c>
      <c r="O26" s="60">
        <f t="shared" ref="O26:T26" si="6">O7+O8+O9</f>
        <v>0</v>
      </c>
      <c r="P26" s="60">
        <f t="shared" si="6"/>
        <v>0</v>
      </c>
      <c r="Q26" s="60">
        <f t="shared" si="6"/>
        <v>0</v>
      </c>
      <c r="R26" s="60">
        <f t="shared" si="6"/>
        <v>0</v>
      </c>
      <c r="S26" s="60">
        <f t="shared" si="6"/>
        <v>0</v>
      </c>
      <c r="T26" s="60">
        <f t="shared" si="6"/>
        <v>0</v>
      </c>
      <c r="U26" s="31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</sheetData>
  <mergeCells count="4">
    <mergeCell ref="K2:N2"/>
    <mergeCell ref="B3:N3"/>
    <mergeCell ref="D5:D6"/>
    <mergeCell ref="K1:N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6"/>
  <sheetViews>
    <sheetView view="pageBreakPreview" topLeftCell="B1" zoomScale="60" zoomScaleNormal="86" workbookViewId="0">
      <selection activeCell="C49" sqref="C49"/>
    </sheetView>
  </sheetViews>
  <sheetFormatPr defaultColWidth="8" defaultRowHeight="13.2"/>
  <cols>
    <col min="1" max="1" width="0.33203125" style="50" hidden="1" customWidth="1"/>
    <col min="2" max="2" width="6" style="51" customWidth="1"/>
    <col min="3" max="3" width="55.44140625" style="52" customWidth="1"/>
    <col min="4" max="4" width="8.33203125" style="53" hidden="1" customWidth="1"/>
    <col min="5" max="5" width="15.88671875" style="54" customWidth="1"/>
    <col min="6" max="6" width="14.88671875" style="54" customWidth="1"/>
    <col min="7" max="7" width="15.88671875" style="54" customWidth="1"/>
    <col min="8" max="8" width="15.33203125" style="54" customWidth="1"/>
    <col min="9" max="9" width="15.5546875" style="54" customWidth="1"/>
    <col min="10" max="10" width="18.44140625" style="54" customWidth="1"/>
    <col min="11" max="11" width="16.44140625" style="54" customWidth="1"/>
    <col min="12" max="13" width="14.88671875" style="54" customWidth="1"/>
    <col min="14" max="14" width="16.109375" style="54" customWidth="1"/>
    <col min="15" max="15" width="20.6640625" style="50" hidden="1" customWidth="1"/>
    <col min="16" max="16" width="0.109375" style="50" hidden="1" customWidth="1"/>
    <col min="17" max="17" width="8.109375" style="50" hidden="1" customWidth="1"/>
    <col min="18" max="18" width="15.5546875" style="50" hidden="1" customWidth="1"/>
    <col min="19" max="19" width="13.6640625" style="50" hidden="1" customWidth="1"/>
    <col min="20" max="20" width="10.33203125" style="50" hidden="1" customWidth="1"/>
    <col min="21" max="21" width="15.109375" style="1" customWidth="1"/>
    <col min="22" max="48" width="8" style="1" customWidth="1"/>
    <col min="49" max="222" width="6.6640625" style="50" customWidth="1"/>
    <col min="223" max="223" width="15.109375" style="50" customWidth="1"/>
    <col min="224" max="250" width="8" style="50" customWidth="1"/>
    <col min="251" max="458" width="8" style="50"/>
    <col min="459" max="459" width="19" style="50" customWidth="1"/>
    <col min="460" max="460" width="0" style="50" hidden="1" customWidth="1"/>
    <col min="461" max="461" width="6" style="50" customWidth="1"/>
    <col min="462" max="462" width="42.109375" style="50" customWidth="1"/>
    <col min="463" max="463" width="0" style="50" hidden="1" customWidth="1"/>
    <col min="464" max="464" width="12.6640625" style="50" customWidth="1"/>
    <col min="465" max="465" width="13.5546875" style="50" customWidth="1"/>
    <col min="466" max="466" width="14" style="50" customWidth="1"/>
    <col min="467" max="467" width="13.88671875" style="50" customWidth="1"/>
    <col min="468" max="468" width="12.5546875" style="50" customWidth="1"/>
    <col min="469" max="471" width="12.6640625" style="50" customWidth="1"/>
    <col min="472" max="477" width="0" style="50" hidden="1" customWidth="1"/>
    <col min="478" max="478" width="12.109375" style="50" customWidth="1"/>
    <col min="479" max="479" width="15.109375" style="50" customWidth="1"/>
    <col min="480" max="506" width="8" style="50" customWidth="1"/>
    <col min="507" max="714" width="8" style="50"/>
    <col min="715" max="715" width="19" style="50" customWidth="1"/>
    <col min="716" max="716" width="0" style="50" hidden="1" customWidth="1"/>
    <col min="717" max="717" width="6" style="50" customWidth="1"/>
    <col min="718" max="718" width="42.109375" style="50" customWidth="1"/>
    <col min="719" max="719" width="0" style="50" hidden="1" customWidth="1"/>
    <col min="720" max="720" width="12.6640625" style="50" customWidth="1"/>
    <col min="721" max="721" width="13.5546875" style="50" customWidth="1"/>
    <col min="722" max="722" width="14" style="50" customWidth="1"/>
    <col min="723" max="723" width="13.88671875" style="50" customWidth="1"/>
    <col min="724" max="724" width="12.5546875" style="50" customWidth="1"/>
    <col min="725" max="727" width="12.6640625" style="50" customWidth="1"/>
    <col min="728" max="733" width="0" style="50" hidden="1" customWidth="1"/>
    <col min="734" max="734" width="12.109375" style="50" customWidth="1"/>
    <col min="735" max="735" width="15.109375" style="50" customWidth="1"/>
    <col min="736" max="762" width="8" style="50" customWidth="1"/>
    <col min="763" max="970" width="8" style="50"/>
    <col min="971" max="971" width="19" style="50" customWidth="1"/>
    <col min="972" max="972" width="0" style="50" hidden="1" customWidth="1"/>
    <col min="973" max="973" width="6" style="50" customWidth="1"/>
    <col min="974" max="974" width="42.109375" style="50" customWidth="1"/>
    <col min="975" max="975" width="0" style="50" hidden="1" customWidth="1"/>
    <col min="976" max="976" width="12.6640625" style="50" customWidth="1"/>
    <col min="977" max="977" width="13.5546875" style="50" customWidth="1"/>
    <col min="978" max="978" width="14" style="50" customWidth="1"/>
    <col min="979" max="979" width="13.88671875" style="50" customWidth="1"/>
    <col min="980" max="980" width="12.5546875" style="50" customWidth="1"/>
    <col min="981" max="983" width="12.6640625" style="50" customWidth="1"/>
    <col min="984" max="989" width="0" style="50" hidden="1" customWidth="1"/>
    <col min="990" max="990" width="12.109375" style="50" customWidth="1"/>
    <col min="991" max="991" width="15.109375" style="50" customWidth="1"/>
    <col min="992" max="1018" width="8" style="50" customWidth="1"/>
    <col min="1019" max="1226" width="8" style="50"/>
    <col min="1227" max="1227" width="19" style="50" customWidth="1"/>
    <col min="1228" max="1228" width="0" style="50" hidden="1" customWidth="1"/>
    <col min="1229" max="1229" width="6" style="50" customWidth="1"/>
    <col min="1230" max="1230" width="42.109375" style="50" customWidth="1"/>
    <col min="1231" max="1231" width="0" style="50" hidden="1" customWidth="1"/>
    <col min="1232" max="1232" width="12.6640625" style="50" customWidth="1"/>
    <col min="1233" max="1233" width="13.5546875" style="50" customWidth="1"/>
    <col min="1234" max="1234" width="14" style="50" customWidth="1"/>
    <col min="1235" max="1235" width="13.88671875" style="50" customWidth="1"/>
    <col min="1236" max="1236" width="12.5546875" style="50" customWidth="1"/>
    <col min="1237" max="1239" width="12.6640625" style="50" customWidth="1"/>
    <col min="1240" max="1245" width="0" style="50" hidden="1" customWidth="1"/>
    <col min="1246" max="1246" width="12.109375" style="50" customWidth="1"/>
    <col min="1247" max="1247" width="15.109375" style="50" customWidth="1"/>
    <col min="1248" max="1274" width="8" style="50" customWidth="1"/>
    <col min="1275" max="1482" width="8" style="50"/>
    <col min="1483" max="1483" width="19" style="50" customWidth="1"/>
    <col min="1484" max="1484" width="0" style="50" hidden="1" customWidth="1"/>
    <col min="1485" max="1485" width="6" style="50" customWidth="1"/>
    <col min="1486" max="1486" width="42.109375" style="50" customWidth="1"/>
    <col min="1487" max="1487" width="0" style="50" hidden="1" customWidth="1"/>
    <col min="1488" max="1488" width="12.6640625" style="50" customWidth="1"/>
    <col min="1489" max="1489" width="13.5546875" style="50" customWidth="1"/>
    <col min="1490" max="1490" width="14" style="50" customWidth="1"/>
    <col min="1491" max="1491" width="13.88671875" style="50" customWidth="1"/>
    <col min="1492" max="1492" width="12.5546875" style="50" customWidth="1"/>
    <col min="1493" max="1495" width="12.6640625" style="50" customWidth="1"/>
    <col min="1496" max="1501" width="0" style="50" hidden="1" customWidth="1"/>
    <col min="1502" max="1502" width="12.109375" style="50" customWidth="1"/>
    <col min="1503" max="1503" width="15.109375" style="50" customWidth="1"/>
    <col min="1504" max="1530" width="8" style="50" customWidth="1"/>
    <col min="1531" max="1738" width="8" style="50"/>
    <col min="1739" max="1739" width="19" style="50" customWidth="1"/>
    <col min="1740" max="1740" width="0" style="50" hidden="1" customWidth="1"/>
    <col min="1741" max="1741" width="6" style="50" customWidth="1"/>
    <col min="1742" max="1742" width="42.109375" style="50" customWidth="1"/>
    <col min="1743" max="1743" width="0" style="50" hidden="1" customWidth="1"/>
    <col min="1744" max="1744" width="12.6640625" style="50" customWidth="1"/>
    <col min="1745" max="1745" width="13.5546875" style="50" customWidth="1"/>
    <col min="1746" max="1746" width="14" style="50" customWidth="1"/>
    <col min="1747" max="1747" width="13.88671875" style="50" customWidth="1"/>
    <col min="1748" max="1748" width="12.5546875" style="50" customWidth="1"/>
    <col min="1749" max="1751" width="12.6640625" style="50" customWidth="1"/>
    <col min="1752" max="1757" width="0" style="50" hidden="1" customWidth="1"/>
    <col min="1758" max="1758" width="12.109375" style="50" customWidth="1"/>
    <col min="1759" max="1759" width="15.109375" style="50" customWidth="1"/>
    <col min="1760" max="1786" width="8" style="50" customWidth="1"/>
    <col min="1787" max="1994" width="8" style="50"/>
    <col min="1995" max="1995" width="19" style="50" customWidth="1"/>
    <col min="1996" max="1996" width="0" style="50" hidden="1" customWidth="1"/>
    <col min="1997" max="1997" width="6" style="50" customWidth="1"/>
    <col min="1998" max="1998" width="42.109375" style="50" customWidth="1"/>
    <col min="1999" max="1999" width="0" style="50" hidden="1" customWidth="1"/>
    <col min="2000" max="2000" width="12.6640625" style="50" customWidth="1"/>
    <col min="2001" max="2001" width="13.5546875" style="50" customWidth="1"/>
    <col min="2002" max="2002" width="14" style="50" customWidth="1"/>
    <col min="2003" max="2003" width="13.88671875" style="50" customWidth="1"/>
    <col min="2004" max="2004" width="12.5546875" style="50" customWidth="1"/>
    <col min="2005" max="2007" width="12.6640625" style="50" customWidth="1"/>
    <col min="2008" max="2013" width="0" style="50" hidden="1" customWidth="1"/>
    <col min="2014" max="2014" width="12.109375" style="50" customWidth="1"/>
    <col min="2015" max="2015" width="15.109375" style="50" customWidth="1"/>
    <col min="2016" max="2042" width="8" style="50" customWidth="1"/>
    <col min="2043" max="2250" width="8" style="50"/>
    <col min="2251" max="2251" width="19" style="50" customWidth="1"/>
    <col min="2252" max="2252" width="0" style="50" hidden="1" customWidth="1"/>
    <col min="2253" max="2253" width="6" style="50" customWidth="1"/>
    <col min="2254" max="2254" width="42.109375" style="50" customWidth="1"/>
    <col min="2255" max="2255" width="0" style="50" hidden="1" customWidth="1"/>
    <col min="2256" max="2256" width="12.6640625" style="50" customWidth="1"/>
    <col min="2257" max="2257" width="13.5546875" style="50" customWidth="1"/>
    <col min="2258" max="2258" width="14" style="50" customWidth="1"/>
    <col min="2259" max="2259" width="13.88671875" style="50" customWidth="1"/>
    <col min="2260" max="2260" width="12.5546875" style="50" customWidth="1"/>
    <col min="2261" max="2263" width="12.6640625" style="50" customWidth="1"/>
    <col min="2264" max="2269" width="0" style="50" hidden="1" customWidth="1"/>
    <col min="2270" max="2270" width="12.109375" style="50" customWidth="1"/>
    <col min="2271" max="2271" width="15.109375" style="50" customWidth="1"/>
    <col min="2272" max="2298" width="8" style="50" customWidth="1"/>
    <col min="2299" max="2506" width="8" style="50"/>
    <col min="2507" max="2507" width="19" style="50" customWidth="1"/>
    <col min="2508" max="2508" width="0" style="50" hidden="1" customWidth="1"/>
    <col min="2509" max="2509" width="6" style="50" customWidth="1"/>
    <col min="2510" max="2510" width="42.109375" style="50" customWidth="1"/>
    <col min="2511" max="2511" width="0" style="50" hidden="1" customWidth="1"/>
    <col min="2512" max="2512" width="12.6640625" style="50" customWidth="1"/>
    <col min="2513" max="2513" width="13.5546875" style="50" customWidth="1"/>
    <col min="2514" max="2514" width="14" style="50" customWidth="1"/>
    <col min="2515" max="2515" width="13.88671875" style="50" customWidth="1"/>
    <col min="2516" max="2516" width="12.5546875" style="50" customWidth="1"/>
    <col min="2517" max="2519" width="12.6640625" style="50" customWidth="1"/>
    <col min="2520" max="2525" width="0" style="50" hidden="1" customWidth="1"/>
    <col min="2526" max="2526" width="12.109375" style="50" customWidth="1"/>
    <col min="2527" max="2527" width="15.109375" style="50" customWidth="1"/>
    <col min="2528" max="2554" width="8" style="50" customWidth="1"/>
    <col min="2555" max="2762" width="8" style="50"/>
    <col min="2763" max="2763" width="19" style="50" customWidth="1"/>
    <col min="2764" max="2764" width="0" style="50" hidden="1" customWidth="1"/>
    <col min="2765" max="2765" width="6" style="50" customWidth="1"/>
    <col min="2766" max="2766" width="42.109375" style="50" customWidth="1"/>
    <col min="2767" max="2767" width="0" style="50" hidden="1" customWidth="1"/>
    <col min="2768" max="2768" width="12.6640625" style="50" customWidth="1"/>
    <col min="2769" max="2769" width="13.5546875" style="50" customWidth="1"/>
    <col min="2770" max="2770" width="14" style="50" customWidth="1"/>
    <col min="2771" max="2771" width="13.88671875" style="50" customWidth="1"/>
    <col min="2772" max="2772" width="12.5546875" style="50" customWidth="1"/>
    <col min="2773" max="2775" width="12.6640625" style="50" customWidth="1"/>
    <col min="2776" max="2781" width="0" style="50" hidden="1" customWidth="1"/>
    <col min="2782" max="2782" width="12.109375" style="50" customWidth="1"/>
    <col min="2783" max="2783" width="15.109375" style="50" customWidth="1"/>
    <col min="2784" max="2810" width="8" style="50" customWidth="1"/>
    <col min="2811" max="3018" width="8" style="50"/>
    <col min="3019" max="3019" width="19" style="50" customWidth="1"/>
    <col min="3020" max="3020" width="0" style="50" hidden="1" customWidth="1"/>
    <col min="3021" max="3021" width="6" style="50" customWidth="1"/>
    <col min="3022" max="3022" width="42.109375" style="50" customWidth="1"/>
    <col min="3023" max="3023" width="0" style="50" hidden="1" customWidth="1"/>
    <col min="3024" max="3024" width="12.6640625" style="50" customWidth="1"/>
    <col min="3025" max="3025" width="13.5546875" style="50" customWidth="1"/>
    <col min="3026" max="3026" width="14" style="50" customWidth="1"/>
    <col min="3027" max="3027" width="13.88671875" style="50" customWidth="1"/>
    <col min="3028" max="3028" width="12.5546875" style="50" customWidth="1"/>
    <col min="3029" max="3031" width="12.6640625" style="50" customWidth="1"/>
    <col min="3032" max="3037" width="0" style="50" hidden="1" customWidth="1"/>
    <col min="3038" max="3038" width="12.109375" style="50" customWidth="1"/>
    <col min="3039" max="3039" width="15.109375" style="50" customWidth="1"/>
    <col min="3040" max="3066" width="8" style="50" customWidth="1"/>
    <col min="3067" max="3274" width="8" style="50"/>
    <col min="3275" max="3275" width="19" style="50" customWidth="1"/>
    <col min="3276" max="3276" width="0" style="50" hidden="1" customWidth="1"/>
    <col min="3277" max="3277" width="6" style="50" customWidth="1"/>
    <col min="3278" max="3278" width="42.109375" style="50" customWidth="1"/>
    <col min="3279" max="3279" width="0" style="50" hidden="1" customWidth="1"/>
    <col min="3280" max="3280" width="12.6640625" style="50" customWidth="1"/>
    <col min="3281" max="3281" width="13.5546875" style="50" customWidth="1"/>
    <col min="3282" max="3282" width="14" style="50" customWidth="1"/>
    <col min="3283" max="3283" width="13.88671875" style="50" customWidth="1"/>
    <col min="3284" max="3284" width="12.5546875" style="50" customWidth="1"/>
    <col min="3285" max="3287" width="12.6640625" style="50" customWidth="1"/>
    <col min="3288" max="3293" width="0" style="50" hidden="1" customWidth="1"/>
    <col min="3294" max="3294" width="12.109375" style="50" customWidth="1"/>
    <col min="3295" max="3295" width="15.109375" style="50" customWidth="1"/>
    <col min="3296" max="3322" width="8" style="50" customWidth="1"/>
    <col min="3323" max="3530" width="8" style="50"/>
    <col min="3531" max="3531" width="19" style="50" customWidth="1"/>
    <col min="3532" max="3532" width="0" style="50" hidden="1" customWidth="1"/>
    <col min="3533" max="3533" width="6" style="50" customWidth="1"/>
    <col min="3534" max="3534" width="42.109375" style="50" customWidth="1"/>
    <col min="3535" max="3535" width="0" style="50" hidden="1" customWidth="1"/>
    <col min="3536" max="3536" width="12.6640625" style="50" customWidth="1"/>
    <col min="3537" max="3537" width="13.5546875" style="50" customWidth="1"/>
    <col min="3538" max="3538" width="14" style="50" customWidth="1"/>
    <col min="3539" max="3539" width="13.88671875" style="50" customWidth="1"/>
    <col min="3540" max="3540" width="12.5546875" style="50" customWidth="1"/>
    <col min="3541" max="3543" width="12.6640625" style="50" customWidth="1"/>
    <col min="3544" max="3549" width="0" style="50" hidden="1" customWidth="1"/>
    <col min="3550" max="3550" width="12.109375" style="50" customWidth="1"/>
    <col min="3551" max="3551" width="15.109375" style="50" customWidth="1"/>
    <col min="3552" max="3578" width="8" style="50" customWidth="1"/>
    <col min="3579" max="3786" width="8" style="50"/>
    <col min="3787" max="3787" width="19" style="50" customWidth="1"/>
    <col min="3788" max="3788" width="0" style="50" hidden="1" customWidth="1"/>
    <col min="3789" max="3789" width="6" style="50" customWidth="1"/>
    <col min="3790" max="3790" width="42.109375" style="50" customWidth="1"/>
    <col min="3791" max="3791" width="0" style="50" hidden="1" customWidth="1"/>
    <col min="3792" max="3792" width="12.6640625" style="50" customWidth="1"/>
    <col min="3793" max="3793" width="13.5546875" style="50" customWidth="1"/>
    <col min="3794" max="3794" width="14" style="50" customWidth="1"/>
    <col min="3795" max="3795" width="13.88671875" style="50" customWidth="1"/>
    <col min="3796" max="3796" width="12.5546875" style="50" customWidth="1"/>
    <col min="3797" max="3799" width="12.6640625" style="50" customWidth="1"/>
    <col min="3800" max="3805" width="0" style="50" hidden="1" customWidth="1"/>
    <col min="3806" max="3806" width="12.109375" style="50" customWidth="1"/>
    <col min="3807" max="3807" width="15.109375" style="50" customWidth="1"/>
    <col min="3808" max="3834" width="8" style="50" customWidth="1"/>
    <col min="3835" max="4042" width="8" style="50"/>
    <col min="4043" max="4043" width="19" style="50" customWidth="1"/>
    <col min="4044" max="4044" width="0" style="50" hidden="1" customWidth="1"/>
    <col min="4045" max="4045" width="6" style="50" customWidth="1"/>
    <col min="4046" max="4046" width="42.109375" style="50" customWidth="1"/>
    <col min="4047" max="4047" width="0" style="50" hidden="1" customWidth="1"/>
    <col min="4048" max="4048" width="12.6640625" style="50" customWidth="1"/>
    <col min="4049" max="4049" width="13.5546875" style="50" customWidth="1"/>
    <col min="4050" max="4050" width="14" style="50" customWidth="1"/>
    <col min="4051" max="4051" width="13.88671875" style="50" customWidth="1"/>
    <col min="4052" max="4052" width="12.5546875" style="50" customWidth="1"/>
    <col min="4053" max="4055" width="12.6640625" style="50" customWidth="1"/>
    <col min="4056" max="4061" width="0" style="50" hidden="1" customWidth="1"/>
    <col min="4062" max="4062" width="12.109375" style="50" customWidth="1"/>
    <col min="4063" max="4063" width="15.109375" style="50" customWidth="1"/>
    <col min="4064" max="4090" width="8" style="50" customWidth="1"/>
    <col min="4091" max="4298" width="8" style="50"/>
    <col min="4299" max="4299" width="19" style="50" customWidth="1"/>
    <col min="4300" max="4300" width="0" style="50" hidden="1" customWidth="1"/>
    <col min="4301" max="4301" width="6" style="50" customWidth="1"/>
    <col min="4302" max="4302" width="42.109375" style="50" customWidth="1"/>
    <col min="4303" max="4303" width="0" style="50" hidden="1" customWidth="1"/>
    <col min="4304" max="4304" width="12.6640625" style="50" customWidth="1"/>
    <col min="4305" max="4305" width="13.5546875" style="50" customWidth="1"/>
    <col min="4306" max="4306" width="14" style="50" customWidth="1"/>
    <col min="4307" max="4307" width="13.88671875" style="50" customWidth="1"/>
    <col min="4308" max="4308" width="12.5546875" style="50" customWidth="1"/>
    <col min="4309" max="4311" width="12.6640625" style="50" customWidth="1"/>
    <col min="4312" max="4317" width="0" style="50" hidden="1" customWidth="1"/>
    <col min="4318" max="4318" width="12.109375" style="50" customWidth="1"/>
    <col min="4319" max="4319" width="15.109375" style="50" customWidth="1"/>
    <col min="4320" max="4346" width="8" style="50" customWidth="1"/>
    <col min="4347" max="4554" width="8" style="50"/>
    <col min="4555" max="4555" width="19" style="50" customWidth="1"/>
    <col min="4556" max="4556" width="0" style="50" hidden="1" customWidth="1"/>
    <col min="4557" max="4557" width="6" style="50" customWidth="1"/>
    <col min="4558" max="4558" width="42.109375" style="50" customWidth="1"/>
    <col min="4559" max="4559" width="0" style="50" hidden="1" customWidth="1"/>
    <col min="4560" max="4560" width="12.6640625" style="50" customWidth="1"/>
    <col min="4561" max="4561" width="13.5546875" style="50" customWidth="1"/>
    <col min="4562" max="4562" width="14" style="50" customWidth="1"/>
    <col min="4563" max="4563" width="13.88671875" style="50" customWidth="1"/>
    <col min="4564" max="4564" width="12.5546875" style="50" customWidth="1"/>
    <col min="4565" max="4567" width="12.6640625" style="50" customWidth="1"/>
    <col min="4568" max="4573" width="0" style="50" hidden="1" customWidth="1"/>
    <col min="4574" max="4574" width="12.109375" style="50" customWidth="1"/>
    <col min="4575" max="4575" width="15.109375" style="50" customWidth="1"/>
    <col min="4576" max="4602" width="8" style="50" customWidth="1"/>
    <col min="4603" max="4810" width="8" style="50"/>
    <col min="4811" max="4811" width="19" style="50" customWidth="1"/>
    <col min="4812" max="4812" width="0" style="50" hidden="1" customWidth="1"/>
    <col min="4813" max="4813" width="6" style="50" customWidth="1"/>
    <col min="4814" max="4814" width="42.109375" style="50" customWidth="1"/>
    <col min="4815" max="4815" width="0" style="50" hidden="1" customWidth="1"/>
    <col min="4816" max="4816" width="12.6640625" style="50" customWidth="1"/>
    <col min="4817" max="4817" width="13.5546875" style="50" customWidth="1"/>
    <col min="4818" max="4818" width="14" style="50" customWidth="1"/>
    <col min="4819" max="4819" width="13.88671875" style="50" customWidth="1"/>
    <col min="4820" max="4820" width="12.5546875" style="50" customWidth="1"/>
    <col min="4821" max="4823" width="12.6640625" style="50" customWidth="1"/>
    <col min="4824" max="4829" width="0" style="50" hidden="1" customWidth="1"/>
    <col min="4830" max="4830" width="12.109375" style="50" customWidth="1"/>
    <col min="4831" max="4831" width="15.109375" style="50" customWidth="1"/>
    <col min="4832" max="4858" width="8" style="50" customWidth="1"/>
    <col min="4859" max="5066" width="8" style="50"/>
    <col min="5067" max="5067" width="19" style="50" customWidth="1"/>
    <col min="5068" max="5068" width="0" style="50" hidden="1" customWidth="1"/>
    <col min="5069" max="5069" width="6" style="50" customWidth="1"/>
    <col min="5070" max="5070" width="42.109375" style="50" customWidth="1"/>
    <col min="5071" max="5071" width="0" style="50" hidden="1" customWidth="1"/>
    <col min="5072" max="5072" width="12.6640625" style="50" customWidth="1"/>
    <col min="5073" max="5073" width="13.5546875" style="50" customWidth="1"/>
    <col min="5074" max="5074" width="14" style="50" customWidth="1"/>
    <col min="5075" max="5075" width="13.88671875" style="50" customWidth="1"/>
    <col min="5076" max="5076" width="12.5546875" style="50" customWidth="1"/>
    <col min="5077" max="5079" width="12.6640625" style="50" customWidth="1"/>
    <col min="5080" max="5085" width="0" style="50" hidden="1" customWidth="1"/>
    <col min="5086" max="5086" width="12.109375" style="50" customWidth="1"/>
    <col min="5087" max="5087" width="15.109375" style="50" customWidth="1"/>
    <col min="5088" max="5114" width="8" style="50" customWidth="1"/>
    <col min="5115" max="5322" width="8" style="50"/>
    <col min="5323" max="5323" width="19" style="50" customWidth="1"/>
    <col min="5324" max="5324" width="0" style="50" hidden="1" customWidth="1"/>
    <col min="5325" max="5325" width="6" style="50" customWidth="1"/>
    <col min="5326" max="5326" width="42.109375" style="50" customWidth="1"/>
    <col min="5327" max="5327" width="0" style="50" hidden="1" customWidth="1"/>
    <col min="5328" max="5328" width="12.6640625" style="50" customWidth="1"/>
    <col min="5329" max="5329" width="13.5546875" style="50" customWidth="1"/>
    <col min="5330" max="5330" width="14" style="50" customWidth="1"/>
    <col min="5331" max="5331" width="13.88671875" style="50" customWidth="1"/>
    <col min="5332" max="5332" width="12.5546875" style="50" customWidth="1"/>
    <col min="5333" max="5335" width="12.6640625" style="50" customWidth="1"/>
    <col min="5336" max="5341" width="0" style="50" hidden="1" customWidth="1"/>
    <col min="5342" max="5342" width="12.109375" style="50" customWidth="1"/>
    <col min="5343" max="5343" width="15.109375" style="50" customWidth="1"/>
    <col min="5344" max="5370" width="8" style="50" customWidth="1"/>
    <col min="5371" max="5578" width="8" style="50"/>
    <col min="5579" max="5579" width="19" style="50" customWidth="1"/>
    <col min="5580" max="5580" width="0" style="50" hidden="1" customWidth="1"/>
    <col min="5581" max="5581" width="6" style="50" customWidth="1"/>
    <col min="5582" max="5582" width="42.109375" style="50" customWidth="1"/>
    <col min="5583" max="5583" width="0" style="50" hidden="1" customWidth="1"/>
    <col min="5584" max="5584" width="12.6640625" style="50" customWidth="1"/>
    <col min="5585" max="5585" width="13.5546875" style="50" customWidth="1"/>
    <col min="5586" max="5586" width="14" style="50" customWidth="1"/>
    <col min="5587" max="5587" width="13.88671875" style="50" customWidth="1"/>
    <col min="5588" max="5588" width="12.5546875" style="50" customWidth="1"/>
    <col min="5589" max="5591" width="12.6640625" style="50" customWidth="1"/>
    <col min="5592" max="5597" width="0" style="50" hidden="1" customWidth="1"/>
    <col min="5598" max="5598" width="12.109375" style="50" customWidth="1"/>
    <col min="5599" max="5599" width="15.109375" style="50" customWidth="1"/>
    <col min="5600" max="5626" width="8" style="50" customWidth="1"/>
    <col min="5627" max="5834" width="8" style="50"/>
    <col min="5835" max="5835" width="19" style="50" customWidth="1"/>
    <col min="5836" max="5836" width="0" style="50" hidden="1" customWidth="1"/>
    <col min="5837" max="5837" width="6" style="50" customWidth="1"/>
    <col min="5838" max="5838" width="42.109375" style="50" customWidth="1"/>
    <col min="5839" max="5839" width="0" style="50" hidden="1" customWidth="1"/>
    <col min="5840" max="5840" width="12.6640625" style="50" customWidth="1"/>
    <col min="5841" max="5841" width="13.5546875" style="50" customWidth="1"/>
    <col min="5842" max="5842" width="14" style="50" customWidth="1"/>
    <col min="5843" max="5843" width="13.88671875" style="50" customWidth="1"/>
    <col min="5844" max="5844" width="12.5546875" style="50" customWidth="1"/>
    <col min="5845" max="5847" width="12.6640625" style="50" customWidth="1"/>
    <col min="5848" max="5853" width="0" style="50" hidden="1" customWidth="1"/>
    <col min="5854" max="5854" width="12.109375" style="50" customWidth="1"/>
    <col min="5855" max="5855" width="15.109375" style="50" customWidth="1"/>
    <col min="5856" max="5882" width="8" style="50" customWidth="1"/>
    <col min="5883" max="6090" width="8" style="50"/>
    <col min="6091" max="6091" width="19" style="50" customWidth="1"/>
    <col min="6092" max="6092" width="0" style="50" hidden="1" customWidth="1"/>
    <col min="6093" max="6093" width="6" style="50" customWidth="1"/>
    <col min="6094" max="6094" width="42.109375" style="50" customWidth="1"/>
    <col min="6095" max="6095" width="0" style="50" hidden="1" customWidth="1"/>
    <col min="6096" max="6096" width="12.6640625" style="50" customWidth="1"/>
    <col min="6097" max="6097" width="13.5546875" style="50" customWidth="1"/>
    <col min="6098" max="6098" width="14" style="50" customWidth="1"/>
    <col min="6099" max="6099" width="13.88671875" style="50" customWidth="1"/>
    <col min="6100" max="6100" width="12.5546875" style="50" customWidth="1"/>
    <col min="6101" max="6103" width="12.6640625" style="50" customWidth="1"/>
    <col min="6104" max="6109" width="0" style="50" hidden="1" customWidth="1"/>
    <col min="6110" max="6110" width="12.109375" style="50" customWidth="1"/>
    <col min="6111" max="6111" width="15.109375" style="50" customWidth="1"/>
    <col min="6112" max="6138" width="8" style="50" customWidth="1"/>
    <col min="6139" max="6346" width="8" style="50"/>
    <col min="6347" max="6347" width="19" style="50" customWidth="1"/>
    <col min="6348" max="6348" width="0" style="50" hidden="1" customWidth="1"/>
    <col min="6349" max="6349" width="6" style="50" customWidth="1"/>
    <col min="6350" max="6350" width="42.109375" style="50" customWidth="1"/>
    <col min="6351" max="6351" width="0" style="50" hidden="1" customWidth="1"/>
    <col min="6352" max="6352" width="12.6640625" style="50" customWidth="1"/>
    <col min="6353" max="6353" width="13.5546875" style="50" customWidth="1"/>
    <col min="6354" max="6354" width="14" style="50" customWidth="1"/>
    <col min="6355" max="6355" width="13.88671875" style="50" customWidth="1"/>
    <col min="6356" max="6356" width="12.5546875" style="50" customWidth="1"/>
    <col min="6357" max="6359" width="12.6640625" style="50" customWidth="1"/>
    <col min="6360" max="6365" width="0" style="50" hidden="1" customWidth="1"/>
    <col min="6366" max="6366" width="12.109375" style="50" customWidth="1"/>
    <col min="6367" max="6367" width="15.109375" style="50" customWidth="1"/>
    <col min="6368" max="6394" width="8" style="50" customWidth="1"/>
    <col min="6395" max="6602" width="8" style="50"/>
    <col min="6603" max="6603" width="19" style="50" customWidth="1"/>
    <col min="6604" max="6604" width="0" style="50" hidden="1" customWidth="1"/>
    <col min="6605" max="6605" width="6" style="50" customWidth="1"/>
    <col min="6606" max="6606" width="42.109375" style="50" customWidth="1"/>
    <col min="6607" max="6607" width="0" style="50" hidden="1" customWidth="1"/>
    <col min="6608" max="6608" width="12.6640625" style="50" customWidth="1"/>
    <col min="6609" max="6609" width="13.5546875" style="50" customWidth="1"/>
    <col min="6610" max="6610" width="14" style="50" customWidth="1"/>
    <col min="6611" max="6611" width="13.88671875" style="50" customWidth="1"/>
    <col min="6612" max="6612" width="12.5546875" style="50" customWidth="1"/>
    <col min="6613" max="6615" width="12.6640625" style="50" customWidth="1"/>
    <col min="6616" max="6621" width="0" style="50" hidden="1" customWidth="1"/>
    <col min="6622" max="6622" width="12.109375" style="50" customWidth="1"/>
    <col min="6623" max="6623" width="15.109375" style="50" customWidth="1"/>
    <col min="6624" max="6650" width="8" style="50" customWidth="1"/>
    <col min="6651" max="6858" width="8" style="50"/>
    <col min="6859" max="6859" width="19" style="50" customWidth="1"/>
    <col min="6860" max="6860" width="0" style="50" hidden="1" customWidth="1"/>
    <col min="6861" max="6861" width="6" style="50" customWidth="1"/>
    <col min="6862" max="6862" width="42.109375" style="50" customWidth="1"/>
    <col min="6863" max="6863" width="0" style="50" hidden="1" customWidth="1"/>
    <col min="6864" max="6864" width="12.6640625" style="50" customWidth="1"/>
    <col min="6865" max="6865" width="13.5546875" style="50" customWidth="1"/>
    <col min="6866" max="6866" width="14" style="50" customWidth="1"/>
    <col min="6867" max="6867" width="13.88671875" style="50" customWidth="1"/>
    <col min="6868" max="6868" width="12.5546875" style="50" customWidth="1"/>
    <col min="6869" max="6871" width="12.6640625" style="50" customWidth="1"/>
    <col min="6872" max="6877" width="0" style="50" hidden="1" customWidth="1"/>
    <col min="6878" max="6878" width="12.109375" style="50" customWidth="1"/>
    <col min="6879" max="6879" width="15.109375" style="50" customWidth="1"/>
    <col min="6880" max="6906" width="8" style="50" customWidth="1"/>
    <col min="6907" max="7114" width="8" style="50"/>
    <col min="7115" max="7115" width="19" style="50" customWidth="1"/>
    <col min="7116" max="7116" width="0" style="50" hidden="1" customWidth="1"/>
    <col min="7117" max="7117" width="6" style="50" customWidth="1"/>
    <col min="7118" max="7118" width="42.109375" style="50" customWidth="1"/>
    <col min="7119" max="7119" width="0" style="50" hidden="1" customWidth="1"/>
    <col min="7120" max="7120" width="12.6640625" style="50" customWidth="1"/>
    <col min="7121" max="7121" width="13.5546875" style="50" customWidth="1"/>
    <col min="7122" max="7122" width="14" style="50" customWidth="1"/>
    <col min="7123" max="7123" width="13.88671875" style="50" customWidth="1"/>
    <col min="7124" max="7124" width="12.5546875" style="50" customWidth="1"/>
    <col min="7125" max="7127" width="12.6640625" style="50" customWidth="1"/>
    <col min="7128" max="7133" width="0" style="50" hidden="1" customWidth="1"/>
    <col min="7134" max="7134" width="12.109375" style="50" customWidth="1"/>
    <col min="7135" max="7135" width="15.109375" style="50" customWidth="1"/>
    <col min="7136" max="7162" width="8" style="50" customWidth="1"/>
    <col min="7163" max="7370" width="8" style="50"/>
    <col min="7371" max="7371" width="19" style="50" customWidth="1"/>
    <col min="7372" max="7372" width="0" style="50" hidden="1" customWidth="1"/>
    <col min="7373" max="7373" width="6" style="50" customWidth="1"/>
    <col min="7374" max="7374" width="42.109375" style="50" customWidth="1"/>
    <col min="7375" max="7375" width="0" style="50" hidden="1" customWidth="1"/>
    <col min="7376" max="7376" width="12.6640625" style="50" customWidth="1"/>
    <col min="7377" max="7377" width="13.5546875" style="50" customWidth="1"/>
    <col min="7378" max="7378" width="14" style="50" customWidth="1"/>
    <col min="7379" max="7379" width="13.88671875" style="50" customWidth="1"/>
    <col min="7380" max="7380" width="12.5546875" style="50" customWidth="1"/>
    <col min="7381" max="7383" width="12.6640625" style="50" customWidth="1"/>
    <col min="7384" max="7389" width="0" style="50" hidden="1" customWidth="1"/>
    <col min="7390" max="7390" width="12.109375" style="50" customWidth="1"/>
    <col min="7391" max="7391" width="15.109375" style="50" customWidth="1"/>
    <col min="7392" max="7418" width="8" style="50" customWidth="1"/>
    <col min="7419" max="7626" width="8" style="50"/>
    <col min="7627" max="7627" width="19" style="50" customWidth="1"/>
    <col min="7628" max="7628" width="0" style="50" hidden="1" customWidth="1"/>
    <col min="7629" max="7629" width="6" style="50" customWidth="1"/>
    <col min="7630" max="7630" width="42.109375" style="50" customWidth="1"/>
    <col min="7631" max="7631" width="0" style="50" hidden="1" customWidth="1"/>
    <col min="7632" max="7632" width="12.6640625" style="50" customWidth="1"/>
    <col min="7633" max="7633" width="13.5546875" style="50" customWidth="1"/>
    <col min="7634" max="7634" width="14" style="50" customWidth="1"/>
    <col min="7635" max="7635" width="13.88671875" style="50" customWidth="1"/>
    <col min="7636" max="7636" width="12.5546875" style="50" customWidth="1"/>
    <col min="7637" max="7639" width="12.6640625" style="50" customWidth="1"/>
    <col min="7640" max="7645" width="0" style="50" hidden="1" customWidth="1"/>
    <col min="7646" max="7646" width="12.109375" style="50" customWidth="1"/>
    <col min="7647" max="7647" width="15.109375" style="50" customWidth="1"/>
    <col min="7648" max="7674" width="8" style="50" customWidth="1"/>
    <col min="7675" max="7882" width="8" style="50"/>
    <col min="7883" max="7883" width="19" style="50" customWidth="1"/>
    <col min="7884" max="7884" width="0" style="50" hidden="1" customWidth="1"/>
    <col min="7885" max="7885" width="6" style="50" customWidth="1"/>
    <col min="7886" max="7886" width="42.109375" style="50" customWidth="1"/>
    <col min="7887" max="7887" width="0" style="50" hidden="1" customWidth="1"/>
    <col min="7888" max="7888" width="12.6640625" style="50" customWidth="1"/>
    <col min="7889" max="7889" width="13.5546875" style="50" customWidth="1"/>
    <col min="7890" max="7890" width="14" style="50" customWidth="1"/>
    <col min="7891" max="7891" width="13.88671875" style="50" customWidth="1"/>
    <col min="7892" max="7892" width="12.5546875" style="50" customWidth="1"/>
    <col min="7893" max="7895" width="12.6640625" style="50" customWidth="1"/>
    <col min="7896" max="7901" width="0" style="50" hidden="1" customWidth="1"/>
    <col min="7902" max="7902" width="12.109375" style="50" customWidth="1"/>
    <col min="7903" max="7903" width="15.109375" style="50" customWidth="1"/>
    <col min="7904" max="7930" width="8" style="50" customWidth="1"/>
    <col min="7931" max="8138" width="8" style="50"/>
    <col min="8139" max="8139" width="19" style="50" customWidth="1"/>
    <col min="8140" max="8140" width="0" style="50" hidden="1" customWidth="1"/>
    <col min="8141" max="8141" width="6" style="50" customWidth="1"/>
    <col min="8142" max="8142" width="42.109375" style="50" customWidth="1"/>
    <col min="8143" max="8143" width="0" style="50" hidden="1" customWidth="1"/>
    <col min="8144" max="8144" width="12.6640625" style="50" customWidth="1"/>
    <col min="8145" max="8145" width="13.5546875" style="50" customWidth="1"/>
    <col min="8146" max="8146" width="14" style="50" customWidth="1"/>
    <col min="8147" max="8147" width="13.88671875" style="50" customWidth="1"/>
    <col min="8148" max="8148" width="12.5546875" style="50" customWidth="1"/>
    <col min="8149" max="8151" width="12.6640625" style="50" customWidth="1"/>
    <col min="8152" max="8157" width="0" style="50" hidden="1" customWidth="1"/>
    <col min="8158" max="8158" width="12.109375" style="50" customWidth="1"/>
    <col min="8159" max="8159" width="15.109375" style="50" customWidth="1"/>
    <col min="8160" max="8186" width="8" style="50" customWidth="1"/>
    <col min="8187" max="8394" width="8" style="50"/>
    <col min="8395" max="8395" width="19" style="50" customWidth="1"/>
    <col min="8396" max="8396" width="0" style="50" hidden="1" customWidth="1"/>
    <col min="8397" max="8397" width="6" style="50" customWidth="1"/>
    <col min="8398" max="8398" width="42.109375" style="50" customWidth="1"/>
    <col min="8399" max="8399" width="0" style="50" hidden="1" customWidth="1"/>
    <col min="8400" max="8400" width="12.6640625" style="50" customWidth="1"/>
    <col min="8401" max="8401" width="13.5546875" style="50" customWidth="1"/>
    <col min="8402" max="8402" width="14" style="50" customWidth="1"/>
    <col min="8403" max="8403" width="13.88671875" style="50" customWidth="1"/>
    <col min="8404" max="8404" width="12.5546875" style="50" customWidth="1"/>
    <col min="8405" max="8407" width="12.6640625" style="50" customWidth="1"/>
    <col min="8408" max="8413" width="0" style="50" hidden="1" customWidth="1"/>
    <col min="8414" max="8414" width="12.109375" style="50" customWidth="1"/>
    <col min="8415" max="8415" width="15.109375" style="50" customWidth="1"/>
    <col min="8416" max="8442" width="8" style="50" customWidth="1"/>
    <col min="8443" max="8650" width="8" style="50"/>
    <col min="8651" max="8651" width="19" style="50" customWidth="1"/>
    <col min="8652" max="8652" width="0" style="50" hidden="1" customWidth="1"/>
    <col min="8653" max="8653" width="6" style="50" customWidth="1"/>
    <col min="8654" max="8654" width="42.109375" style="50" customWidth="1"/>
    <col min="8655" max="8655" width="0" style="50" hidden="1" customWidth="1"/>
    <col min="8656" max="8656" width="12.6640625" style="50" customWidth="1"/>
    <col min="8657" max="8657" width="13.5546875" style="50" customWidth="1"/>
    <col min="8658" max="8658" width="14" style="50" customWidth="1"/>
    <col min="8659" max="8659" width="13.88671875" style="50" customWidth="1"/>
    <col min="8660" max="8660" width="12.5546875" style="50" customWidth="1"/>
    <col min="8661" max="8663" width="12.6640625" style="50" customWidth="1"/>
    <col min="8664" max="8669" width="0" style="50" hidden="1" customWidth="1"/>
    <col min="8670" max="8670" width="12.109375" style="50" customWidth="1"/>
    <col min="8671" max="8671" width="15.109375" style="50" customWidth="1"/>
    <col min="8672" max="8698" width="8" style="50" customWidth="1"/>
    <col min="8699" max="8906" width="8" style="50"/>
    <col min="8907" max="8907" width="19" style="50" customWidth="1"/>
    <col min="8908" max="8908" width="0" style="50" hidden="1" customWidth="1"/>
    <col min="8909" max="8909" width="6" style="50" customWidth="1"/>
    <col min="8910" max="8910" width="42.109375" style="50" customWidth="1"/>
    <col min="8911" max="8911" width="0" style="50" hidden="1" customWidth="1"/>
    <col min="8912" max="8912" width="12.6640625" style="50" customWidth="1"/>
    <col min="8913" max="8913" width="13.5546875" style="50" customWidth="1"/>
    <col min="8914" max="8914" width="14" style="50" customWidth="1"/>
    <col min="8915" max="8915" width="13.88671875" style="50" customWidth="1"/>
    <col min="8916" max="8916" width="12.5546875" style="50" customWidth="1"/>
    <col min="8917" max="8919" width="12.6640625" style="50" customWidth="1"/>
    <col min="8920" max="8925" width="0" style="50" hidden="1" customWidth="1"/>
    <col min="8926" max="8926" width="12.109375" style="50" customWidth="1"/>
    <col min="8927" max="8927" width="15.109375" style="50" customWidth="1"/>
    <col min="8928" max="8954" width="8" style="50" customWidth="1"/>
    <col min="8955" max="9162" width="8" style="50"/>
    <col min="9163" max="9163" width="19" style="50" customWidth="1"/>
    <col min="9164" max="9164" width="0" style="50" hidden="1" customWidth="1"/>
    <col min="9165" max="9165" width="6" style="50" customWidth="1"/>
    <col min="9166" max="9166" width="42.109375" style="50" customWidth="1"/>
    <col min="9167" max="9167" width="0" style="50" hidden="1" customWidth="1"/>
    <col min="9168" max="9168" width="12.6640625" style="50" customWidth="1"/>
    <col min="9169" max="9169" width="13.5546875" style="50" customWidth="1"/>
    <col min="9170" max="9170" width="14" style="50" customWidth="1"/>
    <col min="9171" max="9171" width="13.88671875" style="50" customWidth="1"/>
    <col min="9172" max="9172" width="12.5546875" style="50" customWidth="1"/>
    <col min="9173" max="9175" width="12.6640625" style="50" customWidth="1"/>
    <col min="9176" max="9181" width="0" style="50" hidden="1" customWidth="1"/>
    <col min="9182" max="9182" width="12.109375" style="50" customWidth="1"/>
    <col min="9183" max="9183" width="15.109375" style="50" customWidth="1"/>
    <col min="9184" max="9210" width="8" style="50" customWidth="1"/>
    <col min="9211" max="9418" width="8" style="50"/>
    <col min="9419" max="9419" width="19" style="50" customWidth="1"/>
    <col min="9420" max="9420" width="0" style="50" hidden="1" customWidth="1"/>
    <col min="9421" max="9421" width="6" style="50" customWidth="1"/>
    <col min="9422" max="9422" width="42.109375" style="50" customWidth="1"/>
    <col min="9423" max="9423" width="0" style="50" hidden="1" customWidth="1"/>
    <col min="9424" max="9424" width="12.6640625" style="50" customWidth="1"/>
    <col min="9425" max="9425" width="13.5546875" style="50" customWidth="1"/>
    <col min="9426" max="9426" width="14" style="50" customWidth="1"/>
    <col min="9427" max="9427" width="13.88671875" style="50" customWidth="1"/>
    <col min="9428" max="9428" width="12.5546875" style="50" customWidth="1"/>
    <col min="9429" max="9431" width="12.6640625" style="50" customWidth="1"/>
    <col min="9432" max="9437" width="0" style="50" hidden="1" customWidth="1"/>
    <col min="9438" max="9438" width="12.109375" style="50" customWidth="1"/>
    <col min="9439" max="9439" width="15.109375" style="50" customWidth="1"/>
    <col min="9440" max="9466" width="8" style="50" customWidth="1"/>
    <col min="9467" max="9674" width="8" style="50"/>
    <col min="9675" max="9675" width="19" style="50" customWidth="1"/>
    <col min="9676" max="9676" width="0" style="50" hidden="1" customWidth="1"/>
    <col min="9677" max="9677" width="6" style="50" customWidth="1"/>
    <col min="9678" max="9678" width="42.109375" style="50" customWidth="1"/>
    <col min="9679" max="9679" width="0" style="50" hidden="1" customWidth="1"/>
    <col min="9680" max="9680" width="12.6640625" style="50" customWidth="1"/>
    <col min="9681" max="9681" width="13.5546875" style="50" customWidth="1"/>
    <col min="9682" max="9682" width="14" style="50" customWidth="1"/>
    <col min="9683" max="9683" width="13.88671875" style="50" customWidth="1"/>
    <col min="9684" max="9684" width="12.5546875" style="50" customWidth="1"/>
    <col min="9685" max="9687" width="12.6640625" style="50" customWidth="1"/>
    <col min="9688" max="9693" width="0" style="50" hidden="1" customWidth="1"/>
    <col min="9694" max="9694" width="12.109375" style="50" customWidth="1"/>
    <col min="9695" max="9695" width="15.109375" style="50" customWidth="1"/>
    <col min="9696" max="9722" width="8" style="50" customWidth="1"/>
    <col min="9723" max="9930" width="8" style="50"/>
    <col min="9931" max="9931" width="19" style="50" customWidth="1"/>
    <col min="9932" max="9932" width="0" style="50" hidden="1" customWidth="1"/>
    <col min="9933" max="9933" width="6" style="50" customWidth="1"/>
    <col min="9934" max="9934" width="42.109375" style="50" customWidth="1"/>
    <col min="9935" max="9935" width="0" style="50" hidden="1" customWidth="1"/>
    <col min="9936" max="9936" width="12.6640625" style="50" customWidth="1"/>
    <col min="9937" max="9937" width="13.5546875" style="50" customWidth="1"/>
    <col min="9938" max="9938" width="14" style="50" customWidth="1"/>
    <col min="9939" max="9939" width="13.88671875" style="50" customWidth="1"/>
    <col min="9940" max="9940" width="12.5546875" style="50" customWidth="1"/>
    <col min="9941" max="9943" width="12.6640625" style="50" customWidth="1"/>
    <col min="9944" max="9949" width="0" style="50" hidden="1" customWidth="1"/>
    <col min="9950" max="9950" width="12.109375" style="50" customWidth="1"/>
    <col min="9951" max="9951" width="15.109375" style="50" customWidth="1"/>
    <col min="9952" max="9978" width="8" style="50" customWidth="1"/>
    <col min="9979" max="10186" width="8" style="50"/>
    <col min="10187" max="10187" width="19" style="50" customWidth="1"/>
    <col min="10188" max="10188" width="0" style="50" hidden="1" customWidth="1"/>
    <col min="10189" max="10189" width="6" style="50" customWidth="1"/>
    <col min="10190" max="10190" width="42.109375" style="50" customWidth="1"/>
    <col min="10191" max="10191" width="0" style="50" hidden="1" customWidth="1"/>
    <col min="10192" max="10192" width="12.6640625" style="50" customWidth="1"/>
    <col min="10193" max="10193" width="13.5546875" style="50" customWidth="1"/>
    <col min="10194" max="10194" width="14" style="50" customWidth="1"/>
    <col min="10195" max="10195" width="13.88671875" style="50" customWidth="1"/>
    <col min="10196" max="10196" width="12.5546875" style="50" customWidth="1"/>
    <col min="10197" max="10199" width="12.6640625" style="50" customWidth="1"/>
    <col min="10200" max="10205" width="0" style="50" hidden="1" customWidth="1"/>
    <col min="10206" max="10206" width="12.109375" style="50" customWidth="1"/>
    <col min="10207" max="10207" width="15.109375" style="50" customWidth="1"/>
    <col min="10208" max="10234" width="8" style="50" customWidth="1"/>
    <col min="10235" max="10442" width="8" style="50"/>
    <col min="10443" max="10443" width="19" style="50" customWidth="1"/>
    <col min="10444" max="10444" width="0" style="50" hidden="1" customWidth="1"/>
    <col min="10445" max="10445" width="6" style="50" customWidth="1"/>
    <col min="10446" max="10446" width="42.109375" style="50" customWidth="1"/>
    <col min="10447" max="10447" width="0" style="50" hidden="1" customWidth="1"/>
    <col min="10448" max="10448" width="12.6640625" style="50" customWidth="1"/>
    <col min="10449" max="10449" width="13.5546875" style="50" customWidth="1"/>
    <col min="10450" max="10450" width="14" style="50" customWidth="1"/>
    <col min="10451" max="10451" width="13.88671875" style="50" customWidth="1"/>
    <col min="10452" max="10452" width="12.5546875" style="50" customWidth="1"/>
    <col min="10453" max="10455" width="12.6640625" style="50" customWidth="1"/>
    <col min="10456" max="10461" width="0" style="50" hidden="1" customWidth="1"/>
    <col min="10462" max="10462" width="12.109375" style="50" customWidth="1"/>
    <col min="10463" max="10463" width="15.109375" style="50" customWidth="1"/>
    <col min="10464" max="10490" width="8" style="50" customWidth="1"/>
    <col min="10491" max="10698" width="8" style="50"/>
    <col min="10699" max="10699" width="19" style="50" customWidth="1"/>
    <col min="10700" max="10700" width="0" style="50" hidden="1" customWidth="1"/>
    <col min="10701" max="10701" width="6" style="50" customWidth="1"/>
    <col min="10702" max="10702" width="42.109375" style="50" customWidth="1"/>
    <col min="10703" max="10703" width="0" style="50" hidden="1" customWidth="1"/>
    <col min="10704" max="10704" width="12.6640625" style="50" customWidth="1"/>
    <col min="10705" max="10705" width="13.5546875" style="50" customWidth="1"/>
    <col min="10706" max="10706" width="14" style="50" customWidth="1"/>
    <col min="10707" max="10707" width="13.88671875" style="50" customWidth="1"/>
    <col min="10708" max="10708" width="12.5546875" style="50" customWidth="1"/>
    <col min="10709" max="10711" width="12.6640625" style="50" customWidth="1"/>
    <col min="10712" max="10717" width="0" style="50" hidden="1" customWidth="1"/>
    <col min="10718" max="10718" width="12.109375" style="50" customWidth="1"/>
    <col min="10719" max="10719" width="15.109375" style="50" customWidth="1"/>
    <col min="10720" max="10746" width="8" style="50" customWidth="1"/>
    <col min="10747" max="10954" width="8" style="50"/>
    <col min="10955" max="10955" width="19" style="50" customWidth="1"/>
    <col min="10956" max="10956" width="0" style="50" hidden="1" customWidth="1"/>
    <col min="10957" max="10957" width="6" style="50" customWidth="1"/>
    <col min="10958" max="10958" width="42.109375" style="50" customWidth="1"/>
    <col min="10959" max="10959" width="0" style="50" hidden="1" customWidth="1"/>
    <col min="10960" max="10960" width="12.6640625" style="50" customWidth="1"/>
    <col min="10961" max="10961" width="13.5546875" style="50" customWidth="1"/>
    <col min="10962" max="10962" width="14" style="50" customWidth="1"/>
    <col min="10963" max="10963" width="13.88671875" style="50" customWidth="1"/>
    <col min="10964" max="10964" width="12.5546875" style="50" customWidth="1"/>
    <col min="10965" max="10967" width="12.6640625" style="50" customWidth="1"/>
    <col min="10968" max="10973" width="0" style="50" hidden="1" customWidth="1"/>
    <col min="10974" max="10974" width="12.109375" style="50" customWidth="1"/>
    <col min="10975" max="10975" width="15.109375" style="50" customWidth="1"/>
    <col min="10976" max="11002" width="8" style="50" customWidth="1"/>
    <col min="11003" max="11210" width="8" style="50"/>
    <col min="11211" max="11211" width="19" style="50" customWidth="1"/>
    <col min="11212" max="11212" width="0" style="50" hidden="1" customWidth="1"/>
    <col min="11213" max="11213" width="6" style="50" customWidth="1"/>
    <col min="11214" max="11214" width="42.109375" style="50" customWidth="1"/>
    <col min="11215" max="11215" width="0" style="50" hidden="1" customWidth="1"/>
    <col min="11216" max="11216" width="12.6640625" style="50" customWidth="1"/>
    <col min="11217" max="11217" width="13.5546875" style="50" customWidth="1"/>
    <col min="11218" max="11218" width="14" style="50" customWidth="1"/>
    <col min="11219" max="11219" width="13.88671875" style="50" customWidth="1"/>
    <col min="11220" max="11220" width="12.5546875" style="50" customWidth="1"/>
    <col min="11221" max="11223" width="12.6640625" style="50" customWidth="1"/>
    <col min="11224" max="11229" width="0" style="50" hidden="1" customWidth="1"/>
    <col min="11230" max="11230" width="12.109375" style="50" customWidth="1"/>
    <col min="11231" max="11231" width="15.109375" style="50" customWidth="1"/>
    <col min="11232" max="11258" width="8" style="50" customWidth="1"/>
    <col min="11259" max="11466" width="8" style="50"/>
    <col min="11467" max="11467" width="19" style="50" customWidth="1"/>
    <col min="11468" max="11468" width="0" style="50" hidden="1" customWidth="1"/>
    <col min="11469" max="11469" width="6" style="50" customWidth="1"/>
    <col min="11470" max="11470" width="42.109375" style="50" customWidth="1"/>
    <col min="11471" max="11471" width="0" style="50" hidden="1" customWidth="1"/>
    <col min="11472" max="11472" width="12.6640625" style="50" customWidth="1"/>
    <col min="11473" max="11473" width="13.5546875" style="50" customWidth="1"/>
    <col min="11474" max="11474" width="14" style="50" customWidth="1"/>
    <col min="11475" max="11475" width="13.88671875" style="50" customWidth="1"/>
    <col min="11476" max="11476" width="12.5546875" style="50" customWidth="1"/>
    <col min="11477" max="11479" width="12.6640625" style="50" customWidth="1"/>
    <col min="11480" max="11485" width="0" style="50" hidden="1" customWidth="1"/>
    <col min="11486" max="11486" width="12.109375" style="50" customWidth="1"/>
    <col min="11487" max="11487" width="15.109375" style="50" customWidth="1"/>
    <col min="11488" max="11514" width="8" style="50" customWidth="1"/>
    <col min="11515" max="11722" width="8" style="50"/>
    <col min="11723" max="11723" width="19" style="50" customWidth="1"/>
    <col min="11724" max="11724" width="0" style="50" hidden="1" customWidth="1"/>
    <col min="11725" max="11725" width="6" style="50" customWidth="1"/>
    <col min="11726" max="11726" width="42.109375" style="50" customWidth="1"/>
    <col min="11727" max="11727" width="0" style="50" hidden="1" customWidth="1"/>
    <col min="11728" max="11728" width="12.6640625" style="50" customWidth="1"/>
    <col min="11729" max="11729" width="13.5546875" style="50" customWidth="1"/>
    <col min="11730" max="11730" width="14" style="50" customWidth="1"/>
    <col min="11731" max="11731" width="13.88671875" style="50" customWidth="1"/>
    <col min="11732" max="11732" width="12.5546875" style="50" customWidth="1"/>
    <col min="11733" max="11735" width="12.6640625" style="50" customWidth="1"/>
    <col min="11736" max="11741" width="0" style="50" hidden="1" customWidth="1"/>
    <col min="11742" max="11742" width="12.109375" style="50" customWidth="1"/>
    <col min="11743" max="11743" width="15.109375" style="50" customWidth="1"/>
    <col min="11744" max="11770" width="8" style="50" customWidth="1"/>
    <col min="11771" max="11978" width="8" style="50"/>
    <col min="11979" max="11979" width="19" style="50" customWidth="1"/>
    <col min="11980" max="11980" width="0" style="50" hidden="1" customWidth="1"/>
    <col min="11981" max="11981" width="6" style="50" customWidth="1"/>
    <col min="11982" max="11982" width="42.109375" style="50" customWidth="1"/>
    <col min="11983" max="11983" width="0" style="50" hidden="1" customWidth="1"/>
    <col min="11984" max="11984" width="12.6640625" style="50" customWidth="1"/>
    <col min="11985" max="11985" width="13.5546875" style="50" customWidth="1"/>
    <col min="11986" max="11986" width="14" style="50" customWidth="1"/>
    <col min="11987" max="11987" width="13.88671875" style="50" customWidth="1"/>
    <col min="11988" max="11988" width="12.5546875" style="50" customWidth="1"/>
    <col min="11989" max="11991" width="12.6640625" style="50" customWidth="1"/>
    <col min="11992" max="11997" width="0" style="50" hidden="1" customWidth="1"/>
    <col min="11998" max="11998" width="12.109375" style="50" customWidth="1"/>
    <col min="11999" max="11999" width="15.109375" style="50" customWidth="1"/>
    <col min="12000" max="12026" width="8" style="50" customWidth="1"/>
    <col min="12027" max="12234" width="8" style="50"/>
    <col min="12235" max="12235" width="19" style="50" customWidth="1"/>
    <col min="12236" max="12236" width="0" style="50" hidden="1" customWidth="1"/>
    <col min="12237" max="12237" width="6" style="50" customWidth="1"/>
    <col min="12238" max="12238" width="42.109375" style="50" customWidth="1"/>
    <col min="12239" max="12239" width="0" style="50" hidden="1" customWidth="1"/>
    <col min="12240" max="12240" width="12.6640625" style="50" customWidth="1"/>
    <col min="12241" max="12241" width="13.5546875" style="50" customWidth="1"/>
    <col min="12242" max="12242" width="14" style="50" customWidth="1"/>
    <col min="12243" max="12243" width="13.88671875" style="50" customWidth="1"/>
    <col min="12244" max="12244" width="12.5546875" style="50" customWidth="1"/>
    <col min="12245" max="12247" width="12.6640625" style="50" customWidth="1"/>
    <col min="12248" max="12253" width="0" style="50" hidden="1" customWidth="1"/>
    <col min="12254" max="12254" width="12.109375" style="50" customWidth="1"/>
    <col min="12255" max="12255" width="15.109375" style="50" customWidth="1"/>
    <col min="12256" max="12282" width="8" style="50" customWidth="1"/>
    <col min="12283" max="12490" width="8" style="50"/>
    <col min="12491" max="12491" width="19" style="50" customWidth="1"/>
    <col min="12492" max="12492" width="0" style="50" hidden="1" customWidth="1"/>
    <col min="12493" max="12493" width="6" style="50" customWidth="1"/>
    <col min="12494" max="12494" width="42.109375" style="50" customWidth="1"/>
    <col min="12495" max="12495" width="0" style="50" hidden="1" customWidth="1"/>
    <col min="12496" max="12496" width="12.6640625" style="50" customWidth="1"/>
    <col min="12497" max="12497" width="13.5546875" style="50" customWidth="1"/>
    <col min="12498" max="12498" width="14" style="50" customWidth="1"/>
    <col min="12499" max="12499" width="13.88671875" style="50" customWidth="1"/>
    <col min="12500" max="12500" width="12.5546875" style="50" customWidth="1"/>
    <col min="12501" max="12503" width="12.6640625" style="50" customWidth="1"/>
    <col min="12504" max="12509" width="0" style="50" hidden="1" customWidth="1"/>
    <col min="12510" max="12510" width="12.109375" style="50" customWidth="1"/>
    <col min="12511" max="12511" width="15.109375" style="50" customWidth="1"/>
    <col min="12512" max="12538" width="8" style="50" customWidth="1"/>
    <col min="12539" max="12746" width="8" style="50"/>
    <col min="12747" max="12747" width="19" style="50" customWidth="1"/>
    <col min="12748" max="12748" width="0" style="50" hidden="1" customWidth="1"/>
    <col min="12749" max="12749" width="6" style="50" customWidth="1"/>
    <col min="12750" max="12750" width="42.109375" style="50" customWidth="1"/>
    <col min="12751" max="12751" width="0" style="50" hidden="1" customWidth="1"/>
    <col min="12752" max="12752" width="12.6640625" style="50" customWidth="1"/>
    <col min="12753" max="12753" width="13.5546875" style="50" customWidth="1"/>
    <col min="12754" max="12754" width="14" style="50" customWidth="1"/>
    <col min="12755" max="12755" width="13.88671875" style="50" customWidth="1"/>
    <col min="12756" max="12756" width="12.5546875" style="50" customWidth="1"/>
    <col min="12757" max="12759" width="12.6640625" style="50" customWidth="1"/>
    <col min="12760" max="12765" width="0" style="50" hidden="1" customWidth="1"/>
    <col min="12766" max="12766" width="12.109375" style="50" customWidth="1"/>
    <col min="12767" max="12767" width="15.109375" style="50" customWidth="1"/>
    <col min="12768" max="12794" width="8" style="50" customWidth="1"/>
    <col min="12795" max="13002" width="8" style="50"/>
    <col min="13003" max="13003" width="19" style="50" customWidth="1"/>
    <col min="13004" max="13004" width="0" style="50" hidden="1" customWidth="1"/>
    <col min="13005" max="13005" width="6" style="50" customWidth="1"/>
    <col min="13006" max="13006" width="42.109375" style="50" customWidth="1"/>
    <col min="13007" max="13007" width="0" style="50" hidden="1" customWidth="1"/>
    <col min="13008" max="13008" width="12.6640625" style="50" customWidth="1"/>
    <col min="13009" max="13009" width="13.5546875" style="50" customWidth="1"/>
    <col min="13010" max="13010" width="14" style="50" customWidth="1"/>
    <col min="13011" max="13011" width="13.88671875" style="50" customWidth="1"/>
    <col min="13012" max="13012" width="12.5546875" style="50" customWidth="1"/>
    <col min="13013" max="13015" width="12.6640625" style="50" customWidth="1"/>
    <col min="13016" max="13021" width="0" style="50" hidden="1" customWidth="1"/>
    <col min="13022" max="13022" width="12.109375" style="50" customWidth="1"/>
    <col min="13023" max="13023" width="15.109375" style="50" customWidth="1"/>
    <col min="13024" max="13050" width="8" style="50" customWidth="1"/>
    <col min="13051" max="13258" width="8" style="50"/>
    <col min="13259" max="13259" width="19" style="50" customWidth="1"/>
    <col min="13260" max="13260" width="0" style="50" hidden="1" customWidth="1"/>
    <col min="13261" max="13261" width="6" style="50" customWidth="1"/>
    <col min="13262" max="13262" width="42.109375" style="50" customWidth="1"/>
    <col min="13263" max="13263" width="0" style="50" hidden="1" customWidth="1"/>
    <col min="13264" max="13264" width="12.6640625" style="50" customWidth="1"/>
    <col min="13265" max="13265" width="13.5546875" style="50" customWidth="1"/>
    <col min="13266" max="13266" width="14" style="50" customWidth="1"/>
    <col min="13267" max="13267" width="13.88671875" style="50" customWidth="1"/>
    <col min="13268" max="13268" width="12.5546875" style="50" customWidth="1"/>
    <col min="13269" max="13271" width="12.6640625" style="50" customWidth="1"/>
    <col min="13272" max="13277" width="0" style="50" hidden="1" customWidth="1"/>
    <col min="13278" max="13278" width="12.109375" style="50" customWidth="1"/>
    <col min="13279" max="13279" width="15.109375" style="50" customWidth="1"/>
    <col min="13280" max="13306" width="8" style="50" customWidth="1"/>
    <col min="13307" max="13514" width="8" style="50"/>
    <col min="13515" max="13515" width="19" style="50" customWidth="1"/>
    <col min="13516" max="13516" width="0" style="50" hidden="1" customWidth="1"/>
    <col min="13517" max="13517" width="6" style="50" customWidth="1"/>
    <col min="13518" max="13518" width="42.109375" style="50" customWidth="1"/>
    <col min="13519" max="13519" width="0" style="50" hidden="1" customWidth="1"/>
    <col min="13520" max="13520" width="12.6640625" style="50" customWidth="1"/>
    <col min="13521" max="13521" width="13.5546875" style="50" customWidth="1"/>
    <col min="13522" max="13522" width="14" style="50" customWidth="1"/>
    <col min="13523" max="13523" width="13.88671875" style="50" customWidth="1"/>
    <col min="13524" max="13524" width="12.5546875" style="50" customWidth="1"/>
    <col min="13525" max="13527" width="12.6640625" style="50" customWidth="1"/>
    <col min="13528" max="13533" width="0" style="50" hidden="1" customWidth="1"/>
    <col min="13534" max="13534" width="12.109375" style="50" customWidth="1"/>
    <col min="13535" max="13535" width="15.109375" style="50" customWidth="1"/>
    <col min="13536" max="13562" width="8" style="50" customWidth="1"/>
    <col min="13563" max="13770" width="8" style="50"/>
    <col min="13771" max="13771" width="19" style="50" customWidth="1"/>
    <col min="13772" max="13772" width="0" style="50" hidden="1" customWidth="1"/>
    <col min="13773" max="13773" width="6" style="50" customWidth="1"/>
    <col min="13774" max="13774" width="42.109375" style="50" customWidth="1"/>
    <col min="13775" max="13775" width="0" style="50" hidden="1" customWidth="1"/>
    <col min="13776" max="13776" width="12.6640625" style="50" customWidth="1"/>
    <col min="13777" max="13777" width="13.5546875" style="50" customWidth="1"/>
    <col min="13778" max="13778" width="14" style="50" customWidth="1"/>
    <col min="13779" max="13779" width="13.88671875" style="50" customWidth="1"/>
    <col min="13780" max="13780" width="12.5546875" style="50" customWidth="1"/>
    <col min="13781" max="13783" width="12.6640625" style="50" customWidth="1"/>
    <col min="13784" max="13789" width="0" style="50" hidden="1" customWidth="1"/>
    <col min="13790" max="13790" width="12.109375" style="50" customWidth="1"/>
    <col min="13791" max="13791" width="15.109375" style="50" customWidth="1"/>
    <col min="13792" max="13818" width="8" style="50" customWidth="1"/>
    <col min="13819" max="14026" width="8" style="50"/>
    <col min="14027" max="14027" width="19" style="50" customWidth="1"/>
    <col min="14028" max="14028" width="0" style="50" hidden="1" customWidth="1"/>
    <col min="14029" max="14029" width="6" style="50" customWidth="1"/>
    <col min="14030" max="14030" width="42.109375" style="50" customWidth="1"/>
    <col min="14031" max="14031" width="0" style="50" hidden="1" customWidth="1"/>
    <col min="14032" max="14032" width="12.6640625" style="50" customWidth="1"/>
    <col min="14033" max="14033" width="13.5546875" style="50" customWidth="1"/>
    <col min="14034" max="14034" width="14" style="50" customWidth="1"/>
    <col min="14035" max="14035" width="13.88671875" style="50" customWidth="1"/>
    <col min="14036" max="14036" width="12.5546875" style="50" customWidth="1"/>
    <col min="14037" max="14039" width="12.6640625" style="50" customWidth="1"/>
    <col min="14040" max="14045" width="0" style="50" hidden="1" customWidth="1"/>
    <col min="14046" max="14046" width="12.109375" style="50" customWidth="1"/>
    <col min="14047" max="14047" width="15.109375" style="50" customWidth="1"/>
    <col min="14048" max="14074" width="8" style="50" customWidth="1"/>
    <col min="14075" max="14282" width="8" style="50"/>
    <col min="14283" max="14283" width="19" style="50" customWidth="1"/>
    <col min="14284" max="14284" width="0" style="50" hidden="1" customWidth="1"/>
    <col min="14285" max="14285" width="6" style="50" customWidth="1"/>
    <col min="14286" max="14286" width="42.109375" style="50" customWidth="1"/>
    <col min="14287" max="14287" width="0" style="50" hidden="1" customWidth="1"/>
    <col min="14288" max="14288" width="12.6640625" style="50" customWidth="1"/>
    <col min="14289" max="14289" width="13.5546875" style="50" customWidth="1"/>
    <col min="14290" max="14290" width="14" style="50" customWidth="1"/>
    <col min="14291" max="14291" width="13.88671875" style="50" customWidth="1"/>
    <col min="14292" max="14292" width="12.5546875" style="50" customWidth="1"/>
    <col min="14293" max="14295" width="12.6640625" style="50" customWidth="1"/>
    <col min="14296" max="14301" width="0" style="50" hidden="1" customWidth="1"/>
    <col min="14302" max="14302" width="12.109375" style="50" customWidth="1"/>
    <col min="14303" max="14303" width="15.109375" style="50" customWidth="1"/>
    <col min="14304" max="14330" width="8" style="50" customWidth="1"/>
    <col min="14331" max="14538" width="8" style="50"/>
    <col min="14539" max="14539" width="19" style="50" customWidth="1"/>
    <col min="14540" max="14540" width="0" style="50" hidden="1" customWidth="1"/>
    <col min="14541" max="14541" width="6" style="50" customWidth="1"/>
    <col min="14542" max="14542" width="42.109375" style="50" customWidth="1"/>
    <col min="14543" max="14543" width="0" style="50" hidden="1" customWidth="1"/>
    <col min="14544" max="14544" width="12.6640625" style="50" customWidth="1"/>
    <col min="14545" max="14545" width="13.5546875" style="50" customWidth="1"/>
    <col min="14546" max="14546" width="14" style="50" customWidth="1"/>
    <col min="14547" max="14547" width="13.88671875" style="50" customWidth="1"/>
    <col min="14548" max="14548" width="12.5546875" style="50" customWidth="1"/>
    <col min="14549" max="14551" width="12.6640625" style="50" customWidth="1"/>
    <col min="14552" max="14557" width="0" style="50" hidden="1" customWidth="1"/>
    <col min="14558" max="14558" width="12.109375" style="50" customWidth="1"/>
    <col min="14559" max="14559" width="15.109375" style="50" customWidth="1"/>
    <col min="14560" max="14586" width="8" style="50" customWidth="1"/>
    <col min="14587" max="14794" width="8" style="50"/>
    <col min="14795" max="14795" width="19" style="50" customWidth="1"/>
    <col min="14796" max="14796" width="0" style="50" hidden="1" customWidth="1"/>
    <col min="14797" max="14797" width="6" style="50" customWidth="1"/>
    <col min="14798" max="14798" width="42.109375" style="50" customWidth="1"/>
    <col min="14799" max="14799" width="0" style="50" hidden="1" customWidth="1"/>
    <col min="14800" max="14800" width="12.6640625" style="50" customWidth="1"/>
    <col min="14801" max="14801" width="13.5546875" style="50" customWidth="1"/>
    <col min="14802" max="14802" width="14" style="50" customWidth="1"/>
    <col min="14803" max="14803" width="13.88671875" style="50" customWidth="1"/>
    <col min="14804" max="14804" width="12.5546875" style="50" customWidth="1"/>
    <col min="14805" max="14807" width="12.6640625" style="50" customWidth="1"/>
    <col min="14808" max="14813" width="0" style="50" hidden="1" customWidth="1"/>
    <col min="14814" max="14814" width="12.109375" style="50" customWidth="1"/>
    <col min="14815" max="14815" width="15.109375" style="50" customWidth="1"/>
    <col min="14816" max="14842" width="8" style="50" customWidth="1"/>
    <col min="14843" max="15050" width="8" style="50"/>
    <col min="15051" max="15051" width="19" style="50" customWidth="1"/>
    <col min="15052" max="15052" width="0" style="50" hidden="1" customWidth="1"/>
    <col min="15053" max="15053" width="6" style="50" customWidth="1"/>
    <col min="15054" max="15054" width="42.109375" style="50" customWidth="1"/>
    <col min="15055" max="15055" width="0" style="50" hidden="1" customWidth="1"/>
    <col min="15056" max="15056" width="12.6640625" style="50" customWidth="1"/>
    <col min="15057" max="15057" width="13.5546875" style="50" customWidth="1"/>
    <col min="15058" max="15058" width="14" style="50" customWidth="1"/>
    <col min="15059" max="15059" width="13.88671875" style="50" customWidth="1"/>
    <col min="15060" max="15060" width="12.5546875" style="50" customWidth="1"/>
    <col min="15061" max="15063" width="12.6640625" style="50" customWidth="1"/>
    <col min="15064" max="15069" width="0" style="50" hidden="1" customWidth="1"/>
    <col min="15070" max="15070" width="12.109375" style="50" customWidth="1"/>
    <col min="15071" max="15071" width="15.109375" style="50" customWidth="1"/>
    <col min="15072" max="15098" width="8" style="50" customWidth="1"/>
    <col min="15099" max="15306" width="8" style="50"/>
    <col min="15307" max="15307" width="19" style="50" customWidth="1"/>
    <col min="15308" max="15308" width="0" style="50" hidden="1" customWidth="1"/>
    <col min="15309" max="15309" width="6" style="50" customWidth="1"/>
    <col min="15310" max="15310" width="42.109375" style="50" customWidth="1"/>
    <col min="15311" max="15311" width="0" style="50" hidden="1" customWidth="1"/>
    <col min="15312" max="15312" width="12.6640625" style="50" customWidth="1"/>
    <col min="15313" max="15313" width="13.5546875" style="50" customWidth="1"/>
    <col min="15314" max="15314" width="14" style="50" customWidth="1"/>
    <col min="15315" max="15315" width="13.88671875" style="50" customWidth="1"/>
    <col min="15316" max="15316" width="12.5546875" style="50" customWidth="1"/>
    <col min="15317" max="15319" width="12.6640625" style="50" customWidth="1"/>
    <col min="15320" max="15325" width="0" style="50" hidden="1" customWidth="1"/>
    <col min="15326" max="15326" width="12.109375" style="50" customWidth="1"/>
    <col min="15327" max="15327" width="15.109375" style="50" customWidth="1"/>
    <col min="15328" max="15354" width="8" style="50" customWidth="1"/>
    <col min="15355" max="15562" width="8" style="50"/>
    <col min="15563" max="15563" width="19" style="50" customWidth="1"/>
    <col min="15564" max="15564" width="0" style="50" hidden="1" customWidth="1"/>
    <col min="15565" max="15565" width="6" style="50" customWidth="1"/>
    <col min="15566" max="15566" width="42.109375" style="50" customWidth="1"/>
    <col min="15567" max="15567" width="0" style="50" hidden="1" customWidth="1"/>
    <col min="15568" max="15568" width="12.6640625" style="50" customWidth="1"/>
    <col min="15569" max="15569" width="13.5546875" style="50" customWidth="1"/>
    <col min="15570" max="15570" width="14" style="50" customWidth="1"/>
    <col min="15571" max="15571" width="13.88671875" style="50" customWidth="1"/>
    <col min="15572" max="15572" width="12.5546875" style="50" customWidth="1"/>
    <col min="15573" max="15575" width="12.6640625" style="50" customWidth="1"/>
    <col min="15576" max="15581" width="0" style="50" hidden="1" customWidth="1"/>
    <col min="15582" max="15582" width="12.109375" style="50" customWidth="1"/>
    <col min="15583" max="15583" width="15.109375" style="50" customWidth="1"/>
    <col min="15584" max="15610" width="8" style="50" customWidth="1"/>
    <col min="15611" max="16384" width="8" style="50"/>
  </cols>
  <sheetData>
    <row r="1" spans="1:48" ht="66.599999999999994" customHeight="1">
      <c r="B1" s="68"/>
      <c r="C1" s="3"/>
      <c r="D1" s="4"/>
      <c r="K1" s="98" t="s">
        <v>68</v>
      </c>
      <c r="L1" s="98"/>
      <c r="M1" s="98"/>
      <c r="N1" s="98"/>
    </row>
    <row r="2" spans="1:48" s="1" customFormat="1" ht="77.25" customHeight="1">
      <c r="B2" s="2"/>
      <c r="C2" s="3"/>
      <c r="D2" s="4"/>
      <c r="E2" s="3"/>
      <c r="F2" s="3"/>
      <c r="G2" s="3"/>
      <c r="H2" s="3"/>
      <c r="I2" s="5"/>
      <c r="J2" s="5"/>
      <c r="K2" s="98" t="s">
        <v>51</v>
      </c>
      <c r="L2" s="98"/>
      <c r="M2" s="98"/>
      <c r="N2" s="98"/>
      <c r="O2" s="6"/>
      <c r="P2" s="6"/>
      <c r="Q2" s="6"/>
    </row>
    <row r="3" spans="1:48" s="1" customFormat="1" ht="17.399999999999999">
      <c r="A3" s="6"/>
      <c r="B3" s="107" t="s">
        <v>49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6"/>
      <c r="P3" s="6"/>
      <c r="Q3" s="7"/>
    </row>
    <row r="4" spans="1:48" s="1" customFormat="1" ht="16.2" thickBot="1">
      <c r="B4" s="8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63" t="s">
        <v>18</v>
      </c>
      <c r="O4" s="7"/>
      <c r="P4" s="7"/>
      <c r="Q4" s="7"/>
    </row>
    <row r="5" spans="1:48" s="18" customFormat="1" ht="49.5" customHeight="1" thickBot="1">
      <c r="A5" s="12"/>
      <c r="B5" s="13"/>
      <c r="C5" s="74" t="s">
        <v>0</v>
      </c>
      <c r="D5" s="106" t="s">
        <v>1</v>
      </c>
      <c r="E5" s="62" t="s">
        <v>8</v>
      </c>
      <c r="F5" s="64" t="s">
        <v>9</v>
      </c>
      <c r="G5" s="64" t="s">
        <v>10</v>
      </c>
      <c r="H5" s="64" t="s">
        <v>11</v>
      </c>
      <c r="I5" s="64" t="s">
        <v>12</v>
      </c>
      <c r="J5" s="64" t="s">
        <v>13</v>
      </c>
      <c r="K5" s="64" t="s">
        <v>14</v>
      </c>
      <c r="L5" s="64" t="s">
        <v>15</v>
      </c>
      <c r="M5" s="64" t="s">
        <v>19</v>
      </c>
      <c r="N5" s="64" t="s">
        <v>17</v>
      </c>
      <c r="O5" s="61" t="s">
        <v>16</v>
      </c>
      <c r="P5" s="55" t="s">
        <v>17</v>
      </c>
      <c r="Q5" s="14" t="s">
        <v>2</v>
      </c>
      <c r="R5" s="15"/>
      <c r="S5" s="16"/>
      <c r="T5" s="12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 s="28" customFormat="1" ht="16.2" thickBot="1">
      <c r="A6" s="19"/>
      <c r="B6" s="20" t="s">
        <v>3</v>
      </c>
      <c r="C6" s="21" t="s">
        <v>4</v>
      </c>
      <c r="D6" s="106"/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2">
        <v>1</v>
      </c>
      <c r="P6" s="23">
        <v>16</v>
      </c>
      <c r="Q6" s="24">
        <v>17</v>
      </c>
      <c r="R6" s="25"/>
      <c r="S6" s="26"/>
      <c r="T6" s="19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40" customFormat="1" ht="57" customHeight="1">
      <c r="A7" s="32"/>
      <c r="B7" s="33" t="s">
        <v>5</v>
      </c>
      <c r="C7" s="67" t="s">
        <v>21</v>
      </c>
      <c r="D7" s="34"/>
      <c r="E7" s="69">
        <f>SUM(F7:N7)</f>
        <v>6676900</v>
      </c>
      <c r="F7" s="70">
        <v>920240</v>
      </c>
      <c r="G7" s="70">
        <v>538660</v>
      </c>
      <c r="H7" s="70">
        <v>222860</v>
      </c>
      <c r="I7" s="70">
        <v>1456310</v>
      </c>
      <c r="J7" s="70">
        <v>1467190</v>
      </c>
      <c r="K7" s="70">
        <v>327830</v>
      </c>
      <c r="L7" s="70">
        <v>1144200</v>
      </c>
      <c r="M7" s="70">
        <v>46360</v>
      </c>
      <c r="N7" s="70">
        <v>553250</v>
      </c>
      <c r="O7" s="35"/>
      <c r="P7" s="36"/>
      <c r="Q7" s="36"/>
      <c r="R7" s="36"/>
      <c r="S7" s="36"/>
      <c r="T7" s="37"/>
      <c r="U7" s="39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48" s="40" customFormat="1" ht="63.75" customHeight="1">
      <c r="A8" s="32"/>
      <c r="B8" s="42" t="s">
        <v>6</v>
      </c>
      <c r="C8" s="67" t="s">
        <v>22</v>
      </c>
      <c r="D8" s="75"/>
      <c r="E8" s="69">
        <f>SUM(F8:N8)</f>
        <v>17093700</v>
      </c>
      <c r="F8" s="70">
        <v>1927960</v>
      </c>
      <c r="G8" s="70">
        <v>2516560</v>
      </c>
      <c r="H8" s="70">
        <v>2127530</v>
      </c>
      <c r="I8" s="70">
        <v>636820</v>
      </c>
      <c r="J8" s="70">
        <v>1199740</v>
      </c>
      <c r="K8" s="70">
        <v>2757190</v>
      </c>
      <c r="L8" s="70">
        <v>518650</v>
      </c>
      <c r="M8" s="70">
        <v>3437230</v>
      </c>
      <c r="N8" s="70">
        <v>1972020</v>
      </c>
      <c r="O8" s="43"/>
      <c r="P8" s="44"/>
      <c r="Q8" s="44"/>
      <c r="R8" s="41"/>
      <c r="S8" s="41"/>
      <c r="T8" s="45"/>
      <c r="U8" s="39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</row>
    <row r="9" spans="1:48" s="40" customFormat="1" ht="49.5" customHeight="1">
      <c r="A9" s="32"/>
      <c r="B9" s="33" t="s">
        <v>7</v>
      </c>
      <c r="C9" s="66" t="s">
        <v>20</v>
      </c>
      <c r="D9" s="46"/>
      <c r="E9" s="69">
        <f>SUM(F9:N9)</f>
        <v>0</v>
      </c>
      <c r="F9" s="70">
        <f>122700-122700</f>
        <v>0</v>
      </c>
      <c r="G9" s="70">
        <f>306800-306800</f>
        <v>0</v>
      </c>
      <c r="H9" s="70">
        <f>122700-122700</f>
        <v>0</v>
      </c>
      <c r="I9" s="70">
        <f>92000-92000</f>
        <v>0</v>
      </c>
      <c r="J9" s="70">
        <f>122700-122700</f>
        <v>0</v>
      </c>
      <c r="K9" s="70">
        <f>122700-122700</f>
        <v>0</v>
      </c>
      <c r="L9" s="70">
        <f>122700-122700</f>
        <v>0</v>
      </c>
      <c r="M9" s="70">
        <v>0</v>
      </c>
      <c r="N9" s="70">
        <f>121500-121500</f>
        <v>0</v>
      </c>
      <c r="O9" s="47"/>
      <c r="P9" s="48"/>
      <c r="Q9" s="48"/>
      <c r="R9" s="48"/>
      <c r="S9" s="48"/>
      <c r="T9" s="49"/>
      <c r="U9" s="39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 s="40" customFormat="1" ht="23.25" hidden="1" customHeight="1">
      <c r="A10" s="32"/>
      <c r="B10" s="33" t="s">
        <v>24</v>
      </c>
      <c r="C10" s="66" t="s">
        <v>25</v>
      </c>
      <c r="D10" s="46"/>
      <c r="E10" s="69">
        <f>SUM(F10:N10)</f>
        <v>0</v>
      </c>
      <c r="F10" s="70">
        <f>F11+F12+F13+F14+F15+F16</f>
        <v>0</v>
      </c>
      <c r="G10" s="70">
        <f t="shared" ref="G10:N10" si="0">G11+G12+G13+G14+G15+G16</f>
        <v>0</v>
      </c>
      <c r="H10" s="70">
        <f t="shared" si="0"/>
        <v>0</v>
      </c>
      <c r="I10" s="70">
        <f t="shared" si="0"/>
        <v>0</v>
      </c>
      <c r="J10" s="70">
        <f t="shared" si="0"/>
        <v>0</v>
      </c>
      <c r="K10" s="70">
        <f t="shared" si="0"/>
        <v>0</v>
      </c>
      <c r="L10" s="70">
        <f t="shared" si="0"/>
        <v>0</v>
      </c>
      <c r="M10" s="70">
        <f t="shared" si="0"/>
        <v>0</v>
      </c>
      <c r="N10" s="70">
        <f t="shared" si="0"/>
        <v>0</v>
      </c>
      <c r="O10" s="47"/>
      <c r="P10" s="48"/>
      <c r="Q10" s="48"/>
      <c r="R10" s="48"/>
      <c r="S10" s="48"/>
      <c r="T10" s="49"/>
      <c r="U10" s="39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8" s="40" customFormat="1" ht="33" hidden="1" customHeight="1">
      <c r="A11" s="32"/>
      <c r="B11" s="33" t="s">
        <v>27</v>
      </c>
      <c r="C11" s="65" t="s">
        <v>33</v>
      </c>
      <c r="D11" s="46"/>
      <c r="E11" s="71">
        <f t="shared" ref="E11:E21" si="1">SUM(F11:N11)</f>
        <v>0</v>
      </c>
      <c r="F11" s="70"/>
      <c r="G11" s="70"/>
      <c r="H11" s="70"/>
      <c r="I11" s="70"/>
      <c r="J11" s="70"/>
      <c r="K11" s="70"/>
      <c r="L11" s="70"/>
      <c r="M11" s="70"/>
      <c r="N11" s="70"/>
      <c r="O11" s="47"/>
      <c r="P11" s="48"/>
      <c r="Q11" s="48"/>
      <c r="R11" s="48"/>
      <c r="S11" s="48"/>
      <c r="T11" s="49"/>
      <c r="U11" s="39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1:48" s="40" customFormat="1" ht="44.25" hidden="1" customHeight="1">
      <c r="A12" s="32"/>
      <c r="B12" s="33" t="s">
        <v>28</v>
      </c>
      <c r="C12" s="65" t="s">
        <v>26</v>
      </c>
      <c r="D12" s="46"/>
      <c r="E12" s="71">
        <f t="shared" si="1"/>
        <v>0</v>
      </c>
      <c r="F12" s="70"/>
      <c r="G12" s="70"/>
      <c r="H12" s="70"/>
      <c r="I12" s="70"/>
      <c r="J12" s="70"/>
      <c r="K12" s="70"/>
      <c r="L12" s="70"/>
      <c r="M12" s="70"/>
      <c r="N12" s="70"/>
      <c r="O12" s="47"/>
      <c r="P12" s="48"/>
      <c r="Q12" s="48"/>
      <c r="R12" s="48"/>
      <c r="S12" s="48"/>
      <c r="T12" s="49"/>
      <c r="U12" s="39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1:48" s="40" customFormat="1" ht="33" hidden="1" customHeight="1">
      <c r="A13" s="32"/>
      <c r="B13" s="33" t="s">
        <v>36</v>
      </c>
      <c r="C13" s="65" t="s">
        <v>38</v>
      </c>
      <c r="D13" s="46"/>
      <c r="E13" s="71">
        <f t="shared" si="1"/>
        <v>0</v>
      </c>
      <c r="F13" s="70"/>
      <c r="G13" s="70"/>
      <c r="H13" s="70"/>
      <c r="I13" s="70"/>
      <c r="J13" s="70"/>
      <c r="K13" s="70"/>
      <c r="L13" s="70"/>
      <c r="M13" s="70"/>
      <c r="N13" s="70"/>
      <c r="O13" s="47"/>
      <c r="P13" s="48"/>
      <c r="Q13" s="48"/>
      <c r="R13" s="48"/>
      <c r="S13" s="48"/>
      <c r="T13" s="49"/>
      <c r="U13" s="39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1:48" s="40" customFormat="1" ht="38.25" hidden="1" customHeight="1">
      <c r="A14" s="32"/>
      <c r="B14" s="33" t="s">
        <v>37</v>
      </c>
      <c r="C14" s="65" t="s">
        <v>39</v>
      </c>
      <c r="D14" s="46"/>
      <c r="E14" s="71">
        <f t="shared" si="1"/>
        <v>0</v>
      </c>
      <c r="F14" s="70"/>
      <c r="G14" s="70"/>
      <c r="H14" s="70"/>
      <c r="I14" s="70"/>
      <c r="J14" s="70"/>
      <c r="K14" s="70"/>
      <c r="L14" s="70"/>
      <c r="M14" s="70"/>
      <c r="N14" s="70"/>
      <c r="O14" s="47"/>
      <c r="P14" s="48"/>
      <c r="Q14" s="48"/>
      <c r="R14" s="48"/>
      <c r="S14" s="48"/>
      <c r="T14" s="49"/>
      <c r="U14" s="39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1:48" s="40" customFormat="1" ht="38.25" hidden="1" customHeight="1">
      <c r="A15" s="32"/>
      <c r="B15" s="33" t="s">
        <v>29</v>
      </c>
      <c r="C15" s="65" t="s">
        <v>40</v>
      </c>
      <c r="D15" s="46"/>
      <c r="E15" s="71">
        <f t="shared" si="1"/>
        <v>0</v>
      </c>
      <c r="F15" s="70"/>
      <c r="G15" s="70"/>
      <c r="H15" s="70"/>
      <c r="I15" s="70"/>
      <c r="J15" s="70"/>
      <c r="K15" s="70"/>
      <c r="L15" s="70"/>
      <c r="M15" s="70"/>
      <c r="N15" s="70"/>
      <c r="O15" s="47"/>
      <c r="P15" s="48"/>
      <c r="Q15" s="48"/>
      <c r="R15" s="48"/>
      <c r="S15" s="48"/>
      <c r="T15" s="49"/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</row>
    <row r="16" spans="1:48" s="40" customFormat="1" ht="55.2" hidden="1">
      <c r="A16" s="32"/>
      <c r="B16" s="33" t="s">
        <v>41</v>
      </c>
      <c r="C16" s="65" t="s">
        <v>30</v>
      </c>
      <c r="D16" s="46"/>
      <c r="E16" s="71">
        <f t="shared" si="1"/>
        <v>0</v>
      </c>
      <c r="F16" s="70"/>
      <c r="G16" s="70"/>
      <c r="H16" s="70"/>
      <c r="I16" s="70"/>
      <c r="J16" s="70"/>
      <c r="K16" s="70"/>
      <c r="L16" s="70"/>
      <c r="M16" s="70"/>
      <c r="N16" s="70"/>
      <c r="O16" s="47"/>
      <c r="P16" s="48"/>
      <c r="Q16" s="48"/>
      <c r="R16" s="48"/>
      <c r="S16" s="48"/>
      <c r="T16" s="49"/>
      <c r="U16" s="39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1:48" s="40" customFormat="1" ht="15.6" hidden="1">
      <c r="A17" s="32"/>
      <c r="B17" s="33"/>
      <c r="C17" s="66" t="s">
        <v>34</v>
      </c>
      <c r="D17" s="46"/>
      <c r="E17" s="69">
        <f>SUM(F17:N17)</f>
        <v>0</v>
      </c>
      <c r="F17" s="70">
        <f>F18+F19+F20+F21</f>
        <v>0</v>
      </c>
      <c r="G17" s="70">
        <f t="shared" ref="G17:N17" si="2">G18+G19+G20+G21</f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47"/>
      <c r="P17" s="48"/>
      <c r="Q17" s="48"/>
      <c r="R17" s="48"/>
      <c r="S17" s="48"/>
      <c r="T17" s="49"/>
      <c r="U17" s="39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40" customFormat="1" ht="41.4" hidden="1">
      <c r="A18" s="32"/>
      <c r="B18" s="33"/>
      <c r="C18" s="65" t="s">
        <v>32</v>
      </c>
      <c r="D18" s="46"/>
      <c r="E18" s="71">
        <f t="shared" si="1"/>
        <v>0</v>
      </c>
      <c r="F18" s="70"/>
      <c r="G18" s="70"/>
      <c r="H18" s="70"/>
      <c r="I18" s="70"/>
      <c r="J18" s="70"/>
      <c r="K18" s="70"/>
      <c r="L18" s="70"/>
      <c r="M18" s="70"/>
      <c r="N18" s="70"/>
      <c r="O18" s="47"/>
      <c r="P18" s="48"/>
      <c r="Q18" s="48"/>
      <c r="R18" s="48"/>
      <c r="S18" s="48"/>
      <c r="T18" s="49"/>
      <c r="U18" s="39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1:48" s="40" customFormat="1" ht="27.6" hidden="1">
      <c r="A19" s="32"/>
      <c r="B19" s="33"/>
      <c r="C19" s="65" t="s">
        <v>31</v>
      </c>
      <c r="D19" s="46"/>
      <c r="E19" s="71">
        <f t="shared" si="1"/>
        <v>0</v>
      </c>
      <c r="F19" s="70"/>
      <c r="G19" s="70"/>
      <c r="H19" s="70"/>
      <c r="I19" s="70"/>
      <c r="J19" s="70"/>
      <c r="K19" s="70"/>
      <c r="L19" s="70"/>
      <c r="M19" s="70"/>
      <c r="N19" s="70"/>
      <c r="O19" s="47"/>
      <c r="P19" s="48"/>
      <c r="Q19" s="48"/>
      <c r="R19" s="48"/>
      <c r="S19" s="48"/>
      <c r="T19" s="49"/>
      <c r="U19" s="39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1:48" s="40" customFormat="1" ht="41.4" hidden="1">
      <c r="A20" s="32"/>
      <c r="B20" s="33"/>
      <c r="C20" s="65" t="s">
        <v>35</v>
      </c>
      <c r="D20" s="46"/>
      <c r="E20" s="71">
        <f t="shared" si="1"/>
        <v>0</v>
      </c>
      <c r="F20" s="70"/>
      <c r="G20" s="70"/>
      <c r="H20" s="70"/>
      <c r="I20" s="70"/>
      <c r="J20" s="70"/>
      <c r="K20" s="70"/>
      <c r="L20" s="70"/>
      <c r="M20" s="70"/>
      <c r="N20" s="70"/>
      <c r="O20" s="47"/>
      <c r="P20" s="48"/>
      <c r="Q20" s="48"/>
      <c r="R20" s="48"/>
      <c r="S20" s="48"/>
      <c r="T20" s="49"/>
      <c r="U20" s="39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1:48" s="40" customFormat="1" ht="69" hidden="1">
      <c r="A21" s="32"/>
      <c r="B21" s="33"/>
      <c r="C21" s="65" t="s">
        <v>42</v>
      </c>
      <c r="D21" s="46"/>
      <c r="E21" s="71">
        <f t="shared" si="1"/>
        <v>0</v>
      </c>
      <c r="F21" s="70"/>
      <c r="G21" s="70"/>
      <c r="H21" s="70"/>
      <c r="I21" s="70"/>
      <c r="J21" s="70"/>
      <c r="K21" s="70"/>
      <c r="L21" s="70"/>
      <c r="M21" s="70"/>
      <c r="N21" s="70"/>
      <c r="O21" s="47"/>
      <c r="P21" s="48"/>
      <c r="Q21" s="48"/>
      <c r="R21" s="48"/>
      <c r="S21" s="48"/>
      <c r="T21" s="49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s="40" customFormat="1" ht="15.6">
      <c r="A22" s="32"/>
      <c r="B22" s="33" t="s">
        <v>24</v>
      </c>
      <c r="C22" s="66" t="s">
        <v>25</v>
      </c>
      <c r="D22" s="46"/>
      <c r="E22" s="69">
        <f>SUM(F22:N22)</f>
        <v>0</v>
      </c>
      <c r="F22" s="69">
        <f t="shared" ref="F22:N22" si="3">F24+F25</f>
        <v>0</v>
      </c>
      <c r="G22" s="69">
        <f t="shared" si="3"/>
        <v>0</v>
      </c>
      <c r="H22" s="69">
        <f t="shared" si="3"/>
        <v>0</v>
      </c>
      <c r="I22" s="69">
        <f t="shared" si="3"/>
        <v>0</v>
      </c>
      <c r="J22" s="69">
        <f t="shared" si="3"/>
        <v>0</v>
      </c>
      <c r="K22" s="69">
        <f t="shared" si="3"/>
        <v>0</v>
      </c>
      <c r="L22" s="69">
        <f t="shared" si="3"/>
        <v>0</v>
      </c>
      <c r="M22" s="69">
        <f t="shared" si="3"/>
        <v>0</v>
      </c>
      <c r="N22" s="69">
        <f t="shared" si="3"/>
        <v>0</v>
      </c>
      <c r="O22" s="47"/>
      <c r="P22" s="48"/>
      <c r="Q22" s="48"/>
      <c r="R22" s="48"/>
      <c r="S22" s="48"/>
      <c r="T22" s="49"/>
      <c r="U22" s="39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1:48" s="40" customFormat="1" ht="27.6" hidden="1">
      <c r="A23" s="32"/>
      <c r="B23" s="33" t="s">
        <v>43</v>
      </c>
      <c r="C23" s="65" t="s">
        <v>26</v>
      </c>
      <c r="D23" s="46"/>
      <c r="E23" s="71">
        <f t="shared" ref="E23:E25" si="4">SUM(F23:N23)</f>
        <v>0</v>
      </c>
      <c r="F23" s="71"/>
      <c r="G23" s="71"/>
      <c r="H23" s="71"/>
      <c r="I23" s="71"/>
      <c r="J23" s="70"/>
      <c r="K23" s="71"/>
      <c r="L23" s="71"/>
      <c r="M23" s="71"/>
      <c r="N23" s="71"/>
      <c r="O23" s="47"/>
      <c r="P23" s="48"/>
      <c r="Q23" s="48"/>
      <c r="R23" s="48"/>
      <c r="S23" s="48"/>
      <c r="T23" s="49"/>
      <c r="U23" s="3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  <row r="24" spans="1:48" s="40" customFormat="1" ht="51.75" hidden="1" customHeight="1">
      <c r="A24" s="32"/>
      <c r="B24" s="33"/>
      <c r="C24" s="65"/>
      <c r="D24" s="46"/>
      <c r="E24" s="72">
        <f t="shared" si="4"/>
        <v>0</v>
      </c>
      <c r="F24" s="70"/>
      <c r="G24" s="70"/>
      <c r="H24" s="70"/>
      <c r="I24" s="70"/>
      <c r="J24" s="70"/>
      <c r="K24" s="70"/>
      <c r="L24" s="70"/>
      <c r="M24" s="70"/>
      <c r="N24" s="70"/>
      <c r="O24" s="47"/>
      <c r="P24" s="48"/>
      <c r="Q24" s="48"/>
      <c r="R24" s="48"/>
      <c r="S24" s="48"/>
      <c r="T24" s="49"/>
      <c r="U24" s="39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</row>
    <row r="25" spans="1:48" s="40" customFormat="1" ht="71.25" hidden="1" customHeight="1">
      <c r="A25" s="32"/>
      <c r="B25" s="33"/>
      <c r="C25" s="65"/>
      <c r="D25" s="46"/>
      <c r="E25" s="72">
        <f t="shared" si="4"/>
        <v>0</v>
      </c>
      <c r="F25" s="70"/>
      <c r="G25" s="70"/>
      <c r="H25" s="70"/>
      <c r="I25" s="70"/>
      <c r="J25" s="70"/>
      <c r="K25" s="70"/>
      <c r="L25" s="70"/>
      <c r="M25" s="70"/>
      <c r="N25" s="70"/>
      <c r="O25" s="47"/>
      <c r="P25" s="48"/>
      <c r="Q25" s="48"/>
      <c r="R25" s="48"/>
      <c r="S25" s="48"/>
      <c r="T25" s="49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</row>
    <row r="26" spans="1:48" s="30" customFormat="1" ht="45.75" customHeight="1">
      <c r="A26" s="29"/>
      <c r="B26" s="57"/>
      <c r="C26" s="58" t="s">
        <v>23</v>
      </c>
      <c r="D26" s="59"/>
      <c r="E26" s="69">
        <f>SUM(F26:N26)</f>
        <v>23770600</v>
      </c>
      <c r="F26" s="60">
        <f>F7+F8+F9++F22</f>
        <v>2848200</v>
      </c>
      <c r="G26" s="60">
        <f t="shared" ref="G26:N26" si="5">G7+G8+G9++G22</f>
        <v>3055220</v>
      </c>
      <c r="H26" s="60">
        <f t="shared" si="5"/>
        <v>2350390</v>
      </c>
      <c r="I26" s="60">
        <f t="shared" si="5"/>
        <v>2093130</v>
      </c>
      <c r="J26" s="60">
        <f t="shared" si="5"/>
        <v>2666930</v>
      </c>
      <c r="K26" s="60">
        <f t="shared" si="5"/>
        <v>3085020</v>
      </c>
      <c r="L26" s="60">
        <f t="shared" si="5"/>
        <v>1662850</v>
      </c>
      <c r="M26" s="60">
        <f t="shared" si="5"/>
        <v>3483590</v>
      </c>
      <c r="N26" s="60">
        <f t="shared" si="5"/>
        <v>2525270</v>
      </c>
      <c r="O26" s="60">
        <f t="shared" ref="O26:T26" si="6">O7+O8+O9</f>
        <v>0</v>
      </c>
      <c r="P26" s="60">
        <f t="shared" si="6"/>
        <v>0</v>
      </c>
      <c r="Q26" s="60">
        <f t="shared" si="6"/>
        <v>0</v>
      </c>
      <c r="R26" s="60">
        <f t="shared" si="6"/>
        <v>0</v>
      </c>
      <c r="S26" s="60">
        <f t="shared" si="6"/>
        <v>0</v>
      </c>
      <c r="T26" s="60">
        <f t="shared" si="6"/>
        <v>0</v>
      </c>
      <c r="U26" s="31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</sheetData>
  <mergeCells count="4">
    <mergeCell ref="K2:N2"/>
    <mergeCell ref="B3:N3"/>
    <mergeCell ref="D5:D6"/>
    <mergeCell ref="K1:N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2020</vt:lpstr>
      <vt:lpstr>2021</vt:lpstr>
      <vt:lpstr>'2019'!Область_печати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2019-06-18T05:28:01Z</dcterms:modified>
</cp:coreProperties>
</file>