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168" windowWidth="9720" windowHeight="7260" activeTab="0"/>
  </bookViews>
  <sheets>
    <sheet name="Лист" sheetId="1" r:id="rId1"/>
  </sheets>
  <definedNames>
    <definedName name="_xlnm.Print_Area" localSheetId="0">'Лист'!$A$1:$E$201</definedName>
  </definedNames>
  <calcPr fullCalcOnLoad="1"/>
</workbook>
</file>

<file path=xl/sharedStrings.xml><?xml version="1.0" encoding="utf-8"?>
<sst xmlns="http://schemas.openxmlformats.org/spreadsheetml/2006/main" count="399" uniqueCount="343">
  <si>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</si>
  <si>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</si>
  <si>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</si>
  <si>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</si>
  <si>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</si>
  <si>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</si>
  <si>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</si>
  <si>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</si>
  <si>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</si>
  <si>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</si>
  <si>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</si>
  <si>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</si>
  <si>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</si>
  <si>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</si>
  <si>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</si>
  <si>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</si>
  <si>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</si>
  <si>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</si>
  <si>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</si>
  <si>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</si>
  <si>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</si>
  <si>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</si>
  <si>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</si>
  <si>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</si>
  <si>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</si>
  <si>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</si>
  <si>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</si>
  <si>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</si>
  <si>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</si>
  <si>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</si>
  <si>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</si>
  <si>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</si>
  <si>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</si>
  <si>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</si>
  <si>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</si>
  <si>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</si>
  <si>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</si>
  <si>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</si>
  <si>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</si>
  <si>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</si>
  <si>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</si>
  <si>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</si>
  <si>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</si>
  <si>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</si>
  <si>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</si>
  <si>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</si>
  <si>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</si>
  <si>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</si>
  <si>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</si>
  <si>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</si>
  <si>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</si>
  <si>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</si>
  <si>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</si>
  <si>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</si>
  <si>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</si>
  <si>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</si>
  <si>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</si>
  <si>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</si>
  <si>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</si>
  <si>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</si>
  <si>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</si>
  <si>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</si>
  <si>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</si>
  <si>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</si>
  <si>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</si>
  <si>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</si>
  <si>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</si>
  <si>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</si>
  <si>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</si>
  <si>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</si>
  <si>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</si>
  <si>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</si>
  <si>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</si>
  <si>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</si>
  <si>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</si>
  <si>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</si>
  <si>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</si>
  <si>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</si>
  <si>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</si>
  <si>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</si>
  <si>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</si>
  <si>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</si>
  <si>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</si>
  <si>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092 2 02 03020 05 0000 151</t>
  </si>
  <si>
    <t>092 2 02 03021 05 0000 151</t>
  </si>
  <si>
    <t>092 2 02 03022 05 0000 151</t>
  </si>
  <si>
    <t>092 2 02 03027 05 0000 151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</si>
  <si>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</si>
  <si>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</si>
  <si>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</si>
  <si>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</si>
  <si>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</si>
  <si>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</si>
  <si>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</si>
  <si>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</si>
  <si>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</si>
  <si>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</si>
  <si>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</si>
  <si>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</si>
  <si>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</si>
  <si>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</si>
  <si>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</si>
  <si>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</si>
  <si>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</si>
  <si>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</si>
  <si>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</si>
  <si>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</si>
  <si>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</si>
  <si>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</si>
  <si>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</si>
  <si>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</si>
  <si>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</si>
  <si>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</si>
  <si>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</si>
  <si>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</si>
  <si>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</si>
  <si>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</si>
  <si>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</si>
  <si>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</si>
  <si>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</si>
  <si>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</si>
  <si>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</si>
  <si>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</si>
  <si>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</si>
  <si>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</si>
  <si>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</si>
  <si>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</si>
  <si>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</si>
  <si>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</si>
  <si>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</si>
  <si>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</si>
  <si>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</si>
  <si>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</si>
  <si>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</si>
  <si>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</si>
  <si>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</si>
  <si>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</si>
  <si>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</si>
  <si>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</si>
  <si>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</si>
  <si>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</si>
  <si>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</si>
  <si>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</si>
  <si>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</si>
  <si>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</si>
  <si>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</si>
  <si>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</si>
  <si>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</si>
  <si>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</si>
  <si>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</si>
  <si>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</si>
  <si>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</si>
  <si>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</si>
  <si>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</si>
  <si>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</si>
  <si>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</si>
  <si>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</si>
  <si>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</si>
  <si>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</si>
  <si>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</si>
  <si>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</si>
  <si>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</si>
  <si>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</si>
  <si>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</si>
  <si>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ПРОЧИЕ БЕЗВОЗМЕЗДНЫЕ ПОСТУПЛЕНИЯ</t>
  </si>
  <si>
    <t>Прочие безвозмездные поступления в бюджеты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</si>
  <si>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</si>
  <si>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</si>
  <si>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</si>
  <si>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</si>
  <si>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</si>
  <si>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</si>
  <si>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</si>
  <si>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</si>
  <si>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</si>
  <si>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</si>
  <si>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</si>
  <si>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</si>
  <si>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</si>
  <si>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</si>
  <si>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</si>
  <si>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</si>
  <si>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</si>
  <si>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</si>
  <si>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</si>
  <si>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</si>
  <si>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</si>
  <si>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</si>
  <si>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</si>
  <si>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</si>
  <si>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</si>
  <si>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</si>
  <si>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</si>
  <si>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года" в части предоставления грантов  на поддержку местных инициатив граждан , проживающих в сельской местности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</si>
  <si>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</si>
  <si>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</si>
  <si>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</si>
  <si>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</si>
  <si>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</si>
  <si>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</si>
  <si>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</si>
  <si>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</si>
  <si>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</si>
  <si>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</si>
  <si>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 xml:space="preserve">Сумма с учетом изменений 2019 год в рублях 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</si>
  <si>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</si>
  <si>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</si>
  <si>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</si>
  <si>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</si>
  <si>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</si>
  <si>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</si>
  <si>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</si>
  <si>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</si>
  <si>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</si>
  <si>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</si>
  <si>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</si>
  <si>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</si>
  <si>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</si>
  <si>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</si>
  <si>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</si>
  <si>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</si>
  <si>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</si>
  <si>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</si>
  <si>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</si>
  <si>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</si>
  <si>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</si>
  <si>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</si>
  <si>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</si>
  <si>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</si>
  <si>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Изменения 2019 год</t>
  </si>
  <si>
    <t>18-В95</t>
  </si>
  <si>
    <t>Объем поступления доходов в местный бюджет в 2019  году</t>
  </si>
  <si>
    <t>011 1 13 02995 05 0000 130</t>
  </si>
  <si>
    <t>048 1 12 01010 01 6000 120</t>
  </si>
  <si>
    <t>048 1 12 01040 01 6000 120</t>
  </si>
  <si>
    <t>048 1 12 01041 01 6000 120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</si>
  <si>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</si>
  <si>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</si>
  <si>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</si>
  <si>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</si>
  <si>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</si>
  <si>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</si>
  <si>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</si>
  <si>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</si>
  <si>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</si>
  <si>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</si>
  <si>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</si>
  <si>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</si>
  <si>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</si>
  <si>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</si>
  <si>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</si>
  <si>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</si>
  <si>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</si>
  <si>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000 1 08 03010 01 1000 110</t>
  </si>
  <si>
    <t>011 1 08 07084 01 1000 110</t>
  </si>
  <si>
    <t>011 1 08 07150 01 1000 110</t>
  </si>
  <si>
    <t>188 1 16 90050 05 6000 140</t>
  </si>
  <si>
    <t>188 1 16 25050 01 6000 140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</si>
  <si>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</si>
  <si>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</si>
  <si>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</si>
  <si>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</si>
  <si>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</si>
  <si>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</si>
  <si>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</si>
  <si>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17-666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</si>
  <si>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</si>
  <si>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</si>
  <si>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</si>
  <si>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</si>
  <si>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>Субсидия бюджетам муниципальных районов на поддержку отрасли культуры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</si>
  <si>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</si>
  <si>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 (субсидии на грантовую поддержку местных инициатив граждан, проживающих в сельской местности)</t>
  </si>
  <si>
    <t xml:space="preserve">Сумма 2019 год в рублях </t>
  </si>
  <si>
    <t xml:space="preserve"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</si>
  <si>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011 1 16 90050 05 0000 140</t>
  </si>
  <si>
    <t>092 2 02 10000 00 0000 150</t>
  </si>
  <si>
    <t>092 2 02 15001 05 0000 150</t>
  </si>
  <si>
    <t>092 2 02 20000 00 0000 150</t>
  </si>
  <si>
    <t>092 2 02 20051 05 0000 150</t>
  </si>
  <si>
    <t>092 2 02 25097 05 0000 150</t>
  </si>
  <si>
    <t>092 2 02 25159 05 0000 150</t>
  </si>
  <si>
    <t>092 2 02 25232 05 0000 150</t>
  </si>
  <si>
    <t>092 2 02 25467 05 0000 150</t>
  </si>
  <si>
    <t>092 2 02 25497 05 0000 150</t>
  </si>
  <si>
    <t>092 2 02 25519 05 0000 150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</si>
  <si>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</si>
  <si>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</si>
  <si>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</si>
  <si>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</si>
  <si>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</si>
  <si>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</si>
  <si>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</si>
  <si>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</si>
  <si>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</si>
  <si>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</si>
  <si>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</si>
  <si>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бюджетам муниципальных районов на обеспечение устойчивого развития сельских территорий</t>
  </si>
  <si>
    <t>092 2 02 25567 05 0000 150</t>
  </si>
  <si>
    <t>19-Е19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</si>
  <si>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</si>
  <si>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</si>
  <si>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</si>
  <si>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</si>
  <si>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</si>
  <si>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011 2 18 05030 05 0000 150</t>
  </si>
  <si>
    <t>092 2 18 05020 05 0000 150</t>
  </si>
  <si>
    <t>057 2 18 05010 05 0000 150</t>
  </si>
  <si>
    <t>074 2 18 05010 05 0000 150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</si>
  <si>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</si>
  <si>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</si>
  <si>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100 1 03 02251 01 0000 110</t>
  </si>
  <si>
    <t>100 1 03 02241 01 0000 110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</si>
  <si>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</si>
  <si>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</si>
  <si>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</si>
  <si>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</si>
  <si>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092 2 02 15002 05 0000 150</t>
  </si>
  <si>
    <t>092 2 02 20077 05 0000 150</t>
  </si>
  <si>
    <t>011 2 07 05030 05 0000 150</t>
  </si>
  <si>
    <t>092 2 18 05010 05 0000 150</t>
  </si>
  <si>
    <t>092 2 02 40000 00 0000 150</t>
  </si>
  <si>
    <t>образования "Усть-Коксинский район" РА</t>
  </si>
  <si>
    <t xml:space="preserve">       Приложение 6</t>
  </si>
  <si>
    <t xml:space="preserve">к  решению "О бюджете муниципального  </t>
  </si>
  <si>
    <t>образования "Усть-Коксинский район" Республики Алтай</t>
  </si>
  <si>
    <t xml:space="preserve">на 2019 год и плановый период 2020 и 2021 годов" </t>
  </si>
  <si>
    <t>на 2019 год и на плановый период 2020 и 2021 годов"</t>
  </si>
  <si>
    <t xml:space="preserve"> Субсидии на софинансирование расходов по приобретению специализированной техники в целях реализации вопросов местного значения  
</t>
  </si>
  <si>
    <t xml:space="preserve">Субсидии на софинансирование расходных обязательств по созданию и оборудованию мест (площадок) накопления (в том числе раздельного накопления) твердых коммунальных отходов    
</t>
  </si>
  <si>
    <t>19-Е04</t>
  </si>
  <si>
    <t>19-Б98</t>
  </si>
  <si>
    <t>19-Е13</t>
  </si>
  <si>
    <t>092 2 02 20051 05 0000 151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</si>
  <si>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</si>
  <si>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161 1 16 33050 05 6000 140</t>
  </si>
  <si>
    <t>182 1 16 03030 01 6000 140</t>
  </si>
  <si>
    <t>188 1 16 08010 01 6000 140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</si>
  <si>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</si>
  <si>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919 1 16 35030 05 0000 140</t>
  </si>
  <si>
    <t xml:space="preserve">                                             к решению о внесении изменений и дополнениий</t>
  </si>
  <si>
    <t xml:space="preserve">                         Приложение 4</t>
  </si>
  <si>
    <t xml:space="preserve">                                                              в решение "О бюджете муниципального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</si>
</sst>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0" fillId="3" borderId="0" applyNumberFormat="0" applyBorder="0" applyAlignment="0" applyProtection="0"/>
    <xf numFmtId="0" fontId="48" fillId="4" borderId="0" applyNumberFormat="0" applyBorder="0" applyAlignment="0" applyProtection="0"/>
    <xf numFmtId="0" fontId="10" fillId="5" borderId="0" applyNumberFormat="0" applyBorder="0" applyAlignment="0" applyProtection="0"/>
    <xf numFmtId="0" fontId="48" fillId="6" borderId="0" applyNumberFormat="0" applyBorder="0" applyAlignment="0" applyProtection="0"/>
    <xf numFmtId="0" fontId="10" fillId="7" borderId="0" applyNumberFormat="0" applyBorder="0" applyAlignment="0" applyProtection="0"/>
    <xf numFmtId="0" fontId="48" fillId="8" borderId="0" applyNumberFormat="0" applyBorder="0" applyAlignment="0" applyProtection="0"/>
    <xf numFmtId="0" fontId="10" fillId="9" borderId="0" applyNumberFormat="0" applyBorder="0" applyAlignment="0" applyProtection="0"/>
    <xf numFmtId="0" fontId="48" fillId="10" borderId="0" applyNumberFormat="0" applyBorder="0" applyAlignment="0" applyProtection="0"/>
    <xf numFmtId="0" fontId="10" fillId="11" borderId="0" applyNumberFormat="0" applyBorder="0" applyAlignment="0" applyProtection="0"/>
    <xf numFmtId="0" fontId="48" fillId="12" borderId="0" applyNumberFormat="0" applyBorder="0" applyAlignment="0" applyProtection="0"/>
    <xf numFmtId="0" fontId="10" fillId="13" borderId="0" applyNumberFormat="0" applyBorder="0" applyAlignment="0" applyProtection="0"/>
    <xf numFmtId="0" fontId="48" fillId="14" borderId="0" applyNumberFormat="0" applyBorder="0" applyAlignment="0" applyProtection="0"/>
    <xf numFmtId="0" fontId="10" fillId="15" borderId="0" applyNumberFormat="0" applyBorder="0" applyAlignment="0" applyProtection="0"/>
    <xf numFmtId="0" fontId="48" fillId="16" borderId="0" applyNumberFormat="0" applyBorder="0" applyAlignment="0" applyProtection="0"/>
    <xf numFmtId="0" fontId="10" fillId="5" borderId="0" applyNumberFormat="0" applyBorder="0" applyAlignment="0" applyProtection="0"/>
    <xf numFmtId="0" fontId="48" fillId="17" borderId="0" applyNumberFormat="0" applyBorder="0" applyAlignment="0" applyProtection="0"/>
    <xf numFmtId="0" fontId="10" fillId="18" borderId="0" applyNumberFormat="0" applyBorder="0" applyAlignment="0" applyProtection="0"/>
    <xf numFmtId="0" fontId="48" fillId="19" borderId="0" applyNumberFormat="0" applyBorder="0" applyAlignment="0" applyProtection="0"/>
    <xf numFmtId="0" fontId="10" fillId="20" borderId="0" applyNumberFormat="0" applyBorder="0" applyAlignment="0" applyProtection="0"/>
    <xf numFmtId="0" fontId="48" fillId="21" borderId="0" applyNumberFormat="0" applyBorder="0" applyAlignment="0" applyProtection="0"/>
    <xf numFmtId="0" fontId="10" fillId="15" borderId="0" applyNumberFormat="0" applyBorder="0" applyAlignment="0" applyProtection="0"/>
    <xf numFmtId="0" fontId="48" fillId="22" borderId="0" applyNumberFormat="0" applyBorder="0" applyAlignment="0" applyProtection="0"/>
    <xf numFmtId="0" fontId="10" fillId="20" borderId="0" applyNumberFormat="0" applyBorder="0" applyAlignment="0" applyProtection="0"/>
    <xf numFmtId="0" fontId="49" fillId="23" borderId="0" applyNumberFormat="0" applyBorder="0" applyAlignment="0" applyProtection="0"/>
    <xf numFmtId="0" fontId="11" fillId="15" borderId="0" applyNumberFormat="0" applyBorder="0" applyAlignment="0" applyProtection="0"/>
    <xf numFmtId="0" fontId="49" fillId="24" borderId="0" applyNumberFormat="0" applyBorder="0" applyAlignment="0" applyProtection="0"/>
    <xf numFmtId="0" fontId="11" fillId="5" borderId="0" applyNumberFormat="0" applyBorder="0" applyAlignment="0" applyProtection="0"/>
    <xf numFmtId="0" fontId="49" fillId="25" borderId="0" applyNumberFormat="0" applyBorder="0" applyAlignment="0" applyProtection="0"/>
    <xf numFmtId="0" fontId="11" fillId="18" borderId="0" applyNumberFormat="0" applyBorder="0" applyAlignment="0" applyProtection="0"/>
    <xf numFmtId="0" fontId="49" fillId="26" borderId="0" applyNumberFormat="0" applyBorder="0" applyAlignment="0" applyProtection="0"/>
    <xf numFmtId="0" fontId="11" fillId="20" borderId="0" applyNumberFormat="0" applyBorder="0" applyAlignment="0" applyProtection="0"/>
    <xf numFmtId="0" fontId="49" fillId="27" borderId="0" applyNumberFormat="0" applyBorder="0" applyAlignment="0" applyProtection="0"/>
    <xf numFmtId="0" fontId="11" fillId="28" borderId="0" applyNumberFormat="0" applyBorder="0" applyAlignment="0" applyProtection="0"/>
    <xf numFmtId="0" fontId="49" fillId="29" borderId="0" applyNumberFormat="0" applyBorder="0" applyAlignment="0" applyProtection="0"/>
    <xf numFmtId="0" fontId="11" fillId="30" borderId="0" applyNumberFormat="0" applyBorder="0" applyAlignment="0" applyProtection="0"/>
    <xf numFmtId="49" fontId="50" fillId="31" borderId="1">
      <alignment horizontal="left" wrapText="1"/>
      <protection/>
    </xf>
    <xf numFmtId="0" fontId="49" fillId="32" borderId="0" applyNumberFormat="0" applyBorder="0" applyAlignment="0" applyProtection="0"/>
    <xf numFmtId="0" fontId="11" fillId="28" borderId="0" applyNumberFormat="0" applyBorder="0" applyAlignment="0" applyProtection="0"/>
    <xf numFmtId="0" fontId="49" fillId="33" borderId="0" applyNumberFormat="0" applyBorder="0" applyAlignment="0" applyProtection="0"/>
    <xf numFmtId="0" fontId="11" fillId="34" borderId="0" applyNumberFormat="0" applyBorder="0" applyAlignment="0" applyProtection="0"/>
    <xf numFmtId="0" fontId="49" fillId="35" borderId="0" applyNumberFormat="0" applyBorder="0" applyAlignment="0" applyProtection="0"/>
    <xf numFmtId="0" fontId="11" fillId="36" borderId="0" applyNumberFormat="0" applyBorder="0" applyAlignment="0" applyProtection="0"/>
    <xf numFmtId="0" fontId="49" fillId="37" borderId="0" applyNumberFormat="0" applyBorder="0" applyAlignment="0" applyProtection="0"/>
    <xf numFmtId="0" fontId="11" fillId="38" borderId="0" applyNumberFormat="0" applyBorder="0" applyAlignment="0" applyProtection="0"/>
    <xf numFmtId="0" fontId="49" fillId="39" borderId="0" applyNumberFormat="0" applyBorder="0" applyAlignment="0" applyProtection="0"/>
    <xf numFmtId="0" fontId="11" fillId="40" borderId="0" applyNumberFormat="0" applyBorder="0" applyAlignment="0" applyProtection="0"/>
    <xf numFmtId="0" fontId="49" fillId="41" borderId="0" applyNumberFormat="0" applyBorder="0" applyAlignment="0" applyProtection="0"/>
    <xf numFmtId="0" fontId="11" fillId="30" borderId="0" applyNumberFormat="0" applyBorder="0" applyAlignment="0" applyProtection="0"/>
    <xf numFmtId="0" fontId="51" fillId="42" borderId="2" applyNumberFormat="0" applyAlignment="0" applyProtection="0"/>
    <xf numFmtId="0" fontId="12" fillId="5" borderId="3" applyNumberFormat="0" applyAlignment="0" applyProtection="0"/>
    <xf numFmtId="0" fontId="52" fillId="43" borderId="4" applyNumberFormat="0" applyAlignment="0" applyProtection="0"/>
    <xf numFmtId="0" fontId="13" fillId="18" borderId="5" applyNumberFormat="0" applyAlignment="0" applyProtection="0"/>
    <xf numFmtId="0" fontId="53" fillId="43" borderId="2" applyNumberFormat="0" applyAlignment="0" applyProtection="0"/>
    <xf numFmtId="0" fontId="14" fillId="18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15" fillId="0" borderId="7" applyNumberFormat="0" applyFill="0" applyAlignment="0" applyProtection="0"/>
    <xf numFmtId="0" fontId="55" fillId="0" borderId="8" applyNumberFormat="0" applyFill="0" applyAlignment="0" applyProtection="0"/>
    <xf numFmtId="0" fontId="16" fillId="0" borderId="9" applyNumberFormat="0" applyFill="0" applyAlignment="0" applyProtection="0"/>
    <xf numFmtId="0" fontId="56" fillId="0" borderId="10" applyNumberFormat="0" applyFill="0" applyAlignment="0" applyProtection="0"/>
    <xf numFmtId="0" fontId="17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18" fillId="0" borderId="13" applyNumberFormat="0" applyFill="0" applyAlignment="0" applyProtection="0"/>
    <xf numFmtId="0" fontId="58" fillId="44" borderId="14" applyNumberFormat="0" applyAlignment="0" applyProtection="0"/>
    <xf numFmtId="0" fontId="19" fillId="36" borderId="15" applyNumberFormat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1" fillId="20" borderId="0" applyNumberFormat="0" applyBorder="0" applyAlignment="0" applyProtection="0"/>
    <xf numFmtId="0" fontId="61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46" borderId="0" applyNumberFormat="0" applyBorder="0" applyAlignment="0" applyProtection="0"/>
    <xf numFmtId="0" fontId="22" fillId="47" borderId="0" applyNumberFormat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10" fillId="9" borderId="17" applyNumberFormat="0" applyFont="0" applyAlignment="0" applyProtection="0"/>
    <xf numFmtId="9" fontId="0" fillId="0" borderId="0" applyFont="0" applyFill="0" applyBorder="0" applyAlignment="0" applyProtection="0"/>
    <xf numFmtId="0" fontId="65" fillId="0" borderId="18" applyNumberFormat="0" applyFill="0" applyAlignment="0" applyProtection="0"/>
    <xf numFmtId="0" fontId="2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49" borderId="0" applyNumberFormat="0" applyBorder="0" applyAlignment="0" applyProtection="0"/>
    <xf numFmtId="0" fontId="26" fillId="13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4" fontId="4" fillId="5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20" xfId="88" applyNumberFormat="1" applyFont="1" applyFill="1" applyBorder="1" applyAlignment="1">
      <alignment horizontal="justify" vertical="center" wrapText="1"/>
      <protection/>
    </xf>
    <xf numFmtId="0" fontId="4" fillId="0" borderId="20" xfId="88" applyFont="1" applyFill="1" applyBorder="1" applyAlignment="1">
      <alignment horizontal="justify" vertical="center" wrapText="1"/>
      <protection/>
    </xf>
    <xf numFmtId="0" fontId="68" fillId="0" borderId="20" xfId="88" applyNumberFormat="1" applyFont="1" applyFill="1" applyBorder="1" applyAlignment="1">
      <alignment horizontal="justify" vertical="center" wrapText="1"/>
      <protection/>
    </xf>
    <xf numFmtId="1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5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justify" vertical="center" wrapText="1" shrinkToFit="1"/>
    </xf>
    <xf numFmtId="0" fontId="4" fillId="0" borderId="20" xfId="0" applyNumberFormat="1" applyFont="1" applyFill="1" applyBorder="1" applyAlignment="1">
      <alignment horizontal="justify" vertical="center" wrapText="1"/>
    </xf>
    <xf numFmtId="0" fontId="69" fillId="0" borderId="20" xfId="91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right"/>
    </xf>
    <xf numFmtId="0" fontId="69" fillId="0" borderId="22" xfId="0" applyFont="1" applyBorder="1" applyAlignment="1">
      <alignment vertical="center" wrapText="1"/>
    </xf>
    <xf numFmtId="0" fontId="69" fillId="0" borderId="22" xfId="0" applyFont="1" applyBorder="1" applyAlignment="1">
      <alignment wrapText="1"/>
    </xf>
    <xf numFmtId="49" fontId="69" fillId="31" borderId="1" xfId="51" applyFont="1" applyProtection="1">
      <alignment horizontal="left" wrapText="1"/>
      <protection/>
    </xf>
    <xf numFmtId="0" fontId="3" fillId="0" borderId="20" xfId="0" applyFont="1" applyFill="1" applyBorder="1" applyAlignment="1">
      <alignment vertical="center" wrapText="1"/>
    </xf>
    <xf numFmtId="0" fontId="70" fillId="0" borderId="0" xfId="0" applyFont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28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1"/>
  <sheetViews>
    <sheetView tabSelected="1" view="pageBreakPreview" zoomScaleSheetLayoutView="100" zoomScalePageLayoutView="0" workbookViewId="0" topLeftCell="A185">
      <selection activeCell="G191" sqref="G191"/>
    </sheetView>
  </sheetViews>
  <sheetFormatPr defaultColWidth="9.140625" defaultRowHeight="12.75"/>
  <cols>
    <col min="1" max="1" width="28.28125" style="5" customWidth="1"/>
    <col min="2" max="2" width="47.140625" style="5" customWidth="1"/>
    <col min="3" max="3" width="19.57421875" style="1" customWidth="1"/>
    <col min="4" max="4" width="16.00390625" style="1" customWidth="1"/>
    <col min="5" max="5" width="24.421875" style="15" customWidth="1"/>
    <col min="6" max="6" width="14.57421875" style="1" customWidth="1"/>
    <col min="7" max="8" width="8.8515625" style="1" customWidth="1"/>
    <col min="9" max="16384" width="9.140625" style="1" customWidth="1"/>
  </cols>
  <sheetData>
    <row r="1" ht="12.75">
      <c r="E1" s="15" t="s">
        <v>341</v>
      </c>
    </row>
    <row r="2" ht="12.75">
      <c r="C2" s="1" t="s">
        <v>340</v>
      </c>
    </row>
    <row r="3" ht="12.75">
      <c r="C3" s="1" t="s">
        <v>342</v>
      </c>
    </row>
    <row r="4" spans="2:5" ht="12.75">
      <c r="B4" s="6"/>
      <c r="C4" s="51"/>
      <c r="D4" s="51"/>
      <c r="E4" s="44" t="s">
        <v>322</v>
      </c>
    </row>
    <row r="5" spans="2:5" ht="12.75">
      <c r="B5" s="6"/>
      <c r="C5" s="44"/>
      <c r="D5" s="44"/>
      <c r="E5" s="44" t="s">
        <v>326</v>
      </c>
    </row>
    <row r="6" spans="2:5" ht="15" customHeight="1">
      <c r="B6" s="6"/>
      <c r="C6" s="26"/>
      <c r="D6" s="26"/>
      <c r="E6" s="44" t="s">
        <v>323</v>
      </c>
    </row>
    <row r="7" spans="2:5" ht="13.5" customHeight="1">
      <c r="B7" s="6"/>
      <c r="E7" s="44" t="s">
        <v>324</v>
      </c>
    </row>
    <row r="8" spans="2:5" ht="13.5" customHeight="1">
      <c r="B8" s="6"/>
      <c r="E8" s="44" t="s">
        <v>325</v>
      </c>
    </row>
    <row r="9" spans="2:5" ht="13.5" customHeight="1">
      <c r="B9" s="6"/>
      <c r="E9" s="50" t="s">
        <v>327</v>
      </c>
    </row>
    <row r="10" spans="1:10" ht="31.5" customHeight="1">
      <c r="A10" s="53" t="s">
        <v>231</v>
      </c>
      <c r="B10" s="53"/>
      <c r="C10" s="53"/>
      <c r="D10" s="53"/>
      <c r="E10" s="53"/>
      <c r="J10" s="15"/>
    </row>
    <row r="11" spans="1:5" ht="48" customHeight="1">
      <c r="A11" s="16" t="s">
        <v>167</v>
      </c>
      <c r="B11" s="16" t="s">
        <v>168</v>
      </c>
      <c r="C11" s="17" t="s">
        <v>273</v>
      </c>
      <c r="D11" s="18" t="s">
        <v>229</v>
      </c>
      <c r="E11" s="17" t="s">
        <v>204</v>
      </c>
    </row>
    <row r="12" spans="1:5" ht="12.75">
      <c r="A12" s="17">
        <v>1</v>
      </c>
      <c r="B12" s="17">
        <v>2</v>
      </c>
      <c r="C12" s="19">
        <v>4</v>
      </c>
      <c r="D12" s="20">
        <v>3</v>
      </c>
      <c r="E12" s="18">
        <v>3</v>
      </c>
    </row>
    <row r="13" spans="1:5" ht="30.75">
      <c r="A13" s="9" t="s">
        <v>31</v>
      </c>
      <c r="B13" s="7" t="s">
        <v>169</v>
      </c>
      <c r="C13" s="21">
        <f>C14+C55</f>
        <v>107360421</v>
      </c>
      <c r="D13" s="22">
        <f>E13-C13</f>
        <v>5495000</v>
      </c>
      <c r="E13" s="21">
        <f>E14+E55</f>
        <v>112855421</v>
      </c>
    </row>
    <row r="14" spans="1:5" ht="28.5" customHeight="1">
      <c r="A14" s="9"/>
      <c r="B14" s="7" t="s">
        <v>170</v>
      </c>
      <c r="C14" s="21">
        <f>C15+C19+C28+C41+C45+C48+C52</f>
        <v>95693190</v>
      </c>
      <c r="D14" s="22">
        <f>E14-C14</f>
        <v>5427400</v>
      </c>
      <c r="E14" s="21">
        <f>E15+E19+E28+E41+E45+E48+E52</f>
        <v>101120590</v>
      </c>
    </row>
    <row r="15" spans="1:5" ht="18" customHeight="1">
      <c r="A15" s="9" t="s">
        <v>32</v>
      </c>
      <c r="B15" s="7" t="s">
        <v>171</v>
      </c>
      <c r="C15" s="21">
        <f>C16+C17+C18</f>
        <v>57938000</v>
      </c>
      <c r="D15" s="21">
        <f>D16+D17+D18</f>
        <v>5427400</v>
      </c>
      <c r="E15" s="21">
        <f>E16+E17+E18</f>
        <v>63365400</v>
      </c>
    </row>
    <row r="16" spans="1:5" ht="108.75">
      <c r="A16" s="10" t="s">
        <v>33</v>
      </c>
      <c r="B16" s="12" t="s">
        <v>188</v>
      </c>
      <c r="C16" s="23">
        <v>57368440</v>
      </c>
      <c r="D16" s="22">
        <f aca="true" t="shared" si="0" ref="D16:D70">E16-C16</f>
        <v>5427400</v>
      </c>
      <c r="E16" s="23">
        <v>62795840</v>
      </c>
    </row>
    <row r="17" spans="1:5" ht="156">
      <c r="A17" s="10" t="s">
        <v>34</v>
      </c>
      <c r="B17" s="12" t="s">
        <v>172</v>
      </c>
      <c r="C17" s="23">
        <v>260730</v>
      </c>
      <c r="D17" s="22">
        <f t="shared" si="0"/>
        <v>0</v>
      </c>
      <c r="E17" s="23">
        <v>260730</v>
      </c>
    </row>
    <row r="18" spans="1:5" ht="62.25">
      <c r="A18" s="10" t="s">
        <v>35</v>
      </c>
      <c r="B18" s="12" t="s">
        <v>199</v>
      </c>
      <c r="C18" s="23">
        <v>308830</v>
      </c>
      <c r="D18" s="22">
        <f t="shared" si="0"/>
        <v>0</v>
      </c>
      <c r="E18" s="23">
        <v>308830</v>
      </c>
    </row>
    <row r="19" spans="1:5" ht="62.25">
      <c r="A19" s="9" t="s">
        <v>179</v>
      </c>
      <c r="B19" s="13" t="s">
        <v>180</v>
      </c>
      <c r="C19" s="21">
        <f>C20</f>
        <v>8237800</v>
      </c>
      <c r="D19" s="24">
        <f t="shared" si="0"/>
        <v>0</v>
      </c>
      <c r="E19" s="21">
        <f>E20</f>
        <v>8237800</v>
      </c>
    </row>
    <row r="20" spans="1:5" ht="46.5">
      <c r="A20" s="9" t="s">
        <v>181</v>
      </c>
      <c r="B20" s="13" t="s">
        <v>200</v>
      </c>
      <c r="C20" s="21">
        <f>C21+C22+C23+C24+C25+C26+C27</f>
        <v>8237800</v>
      </c>
      <c r="D20" s="24">
        <f t="shared" si="0"/>
        <v>0</v>
      </c>
      <c r="E20" s="21">
        <f>E21+E22+E23+E24+E25+E26+E27</f>
        <v>8237800</v>
      </c>
    </row>
    <row r="21" spans="1:5" ht="102" customHeight="1">
      <c r="A21" s="10" t="s">
        <v>182</v>
      </c>
      <c r="B21" s="12" t="s">
        <v>189</v>
      </c>
      <c r="C21" s="23">
        <v>3542254</v>
      </c>
      <c r="D21" s="22">
        <f t="shared" si="0"/>
        <v>-3542254</v>
      </c>
      <c r="E21" s="23"/>
    </row>
    <row r="22" spans="1:5" ht="156.75" customHeight="1">
      <c r="A22" s="10" t="s">
        <v>313</v>
      </c>
      <c r="B22" s="12" t="s">
        <v>314</v>
      </c>
      <c r="C22" s="23"/>
      <c r="D22" s="22">
        <f t="shared" si="0"/>
        <v>3542254</v>
      </c>
      <c r="E22" s="23">
        <v>3542254</v>
      </c>
    </row>
    <row r="23" spans="1:5" ht="135" customHeight="1">
      <c r="A23" s="10" t="s">
        <v>183</v>
      </c>
      <c r="B23" s="12" t="s">
        <v>201</v>
      </c>
      <c r="C23" s="23">
        <v>65902</v>
      </c>
      <c r="D23" s="22">
        <f t="shared" si="0"/>
        <v>-65902</v>
      </c>
      <c r="E23" s="23"/>
    </row>
    <row r="24" spans="1:5" ht="186" customHeight="1">
      <c r="A24" s="10" t="s">
        <v>312</v>
      </c>
      <c r="B24" s="12" t="s">
        <v>315</v>
      </c>
      <c r="C24" s="23"/>
      <c r="D24" s="22">
        <f t="shared" si="0"/>
        <v>65902</v>
      </c>
      <c r="E24" s="23">
        <v>65902</v>
      </c>
    </row>
    <row r="25" spans="1:5" ht="93">
      <c r="A25" s="10" t="s">
        <v>184</v>
      </c>
      <c r="B25" s="12" t="s">
        <v>185</v>
      </c>
      <c r="C25" s="23">
        <v>4629644</v>
      </c>
      <c r="D25" s="22">
        <f t="shared" si="0"/>
        <v>-4629644</v>
      </c>
      <c r="E25" s="23"/>
    </row>
    <row r="26" spans="1:5" ht="100.5" customHeight="1" hidden="1">
      <c r="A26" s="10" t="s">
        <v>186</v>
      </c>
      <c r="B26" s="12" t="s">
        <v>187</v>
      </c>
      <c r="C26" s="23"/>
      <c r="D26" s="22">
        <f t="shared" si="0"/>
        <v>0</v>
      </c>
      <c r="E26" s="23"/>
    </row>
    <row r="27" spans="1:5" ht="162.75" customHeight="1">
      <c r="A27" s="10" t="s">
        <v>311</v>
      </c>
      <c r="B27" s="12" t="s">
        <v>316</v>
      </c>
      <c r="C27" s="23"/>
      <c r="D27" s="22">
        <f t="shared" si="0"/>
        <v>4629644</v>
      </c>
      <c r="E27" s="23">
        <v>4629644</v>
      </c>
    </row>
    <row r="28" spans="1:8" ht="39.75" customHeight="1">
      <c r="A28" s="9" t="s">
        <v>8</v>
      </c>
      <c r="B28" s="7" t="s">
        <v>0</v>
      </c>
      <c r="C28" s="21">
        <f>C29+C35+C37+C40</f>
        <v>19577670</v>
      </c>
      <c r="D28" s="22">
        <f t="shared" si="0"/>
        <v>0</v>
      </c>
      <c r="E28" s="21">
        <f>E29+E35+E37+E40</f>
        <v>19577670</v>
      </c>
      <c r="H28" s="22">
        <f>I28-G28</f>
        <v>0</v>
      </c>
    </row>
    <row r="29" spans="1:5" ht="30.75">
      <c r="A29" s="10" t="s">
        <v>36</v>
      </c>
      <c r="B29" s="8" t="s">
        <v>1</v>
      </c>
      <c r="C29" s="23">
        <f>C30+C32+C34</f>
        <v>11170000</v>
      </c>
      <c r="D29" s="22">
        <f t="shared" si="0"/>
        <v>0</v>
      </c>
      <c r="E29" s="23">
        <f>E30+E32+E34</f>
        <v>11170000</v>
      </c>
    </row>
    <row r="30" spans="1:6" ht="46.5">
      <c r="A30" s="10" t="s">
        <v>37</v>
      </c>
      <c r="B30" s="8" t="s">
        <v>2</v>
      </c>
      <c r="C30" s="23">
        <f>C31</f>
        <v>7111000</v>
      </c>
      <c r="D30" s="22">
        <f t="shared" si="0"/>
        <v>0</v>
      </c>
      <c r="E30" s="23">
        <f>E31</f>
        <v>7111000</v>
      </c>
      <c r="F30" s="2"/>
    </row>
    <row r="31" spans="1:5" ht="51" customHeight="1">
      <c r="A31" s="10" t="s">
        <v>119</v>
      </c>
      <c r="B31" s="8" t="s">
        <v>2</v>
      </c>
      <c r="C31" s="23">
        <v>7111000</v>
      </c>
      <c r="D31" s="22">
        <f t="shared" si="0"/>
        <v>0</v>
      </c>
      <c r="E31" s="23">
        <v>7111000</v>
      </c>
    </row>
    <row r="32" spans="1:5" ht="66.75" customHeight="1">
      <c r="A32" s="10" t="s">
        <v>38</v>
      </c>
      <c r="B32" s="8" t="s">
        <v>3</v>
      </c>
      <c r="C32" s="23">
        <f>C33</f>
        <v>4059000</v>
      </c>
      <c r="D32" s="22">
        <f t="shared" si="0"/>
        <v>0</v>
      </c>
      <c r="E32" s="23">
        <f>E33</f>
        <v>4059000</v>
      </c>
    </row>
    <row r="33" spans="1:5" ht="90" customHeight="1">
      <c r="A33" s="10" t="s">
        <v>120</v>
      </c>
      <c r="B33" s="8" t="s">
        <v>211</v>
      </c>
      <c r="C33" s="23">
        <v>4059000</v>
      </c>
      <c r="D33" s="22">
        <f t="shared" si="0"/>
        <v>0</v>
      </c>
      <c r="E33" s="23">
        <v>4059000</v>
      </c>
    </row>
    <row r="34" spans="1:5" ht="63" customHeight="1" hidden="1">
      <c r="A34" s="10" t="s">
        <v>134</v>
      </c>
      <c r="B34" s="8" t="s">
        <v>212</v>
      </c>
      <c r="C34" s="23">
        <v>0</v>
      </c>
      <c r="D34" s="22">
        <f t="shared" si="0"/>
        <v>0</v>
      </c>
      <c r="E34" s="23">
        <v>0</v>
      </c>
    </row>
    <row r="35" spans="1:5" ht="36.75" customHeight="1">
      <c r="A35" s="10" t="s">
        <v>39</v>
      </c>
      <c r="B35" s="8" t="s">
        <v>12</v>
      </c>
      <c r="C35" s="23">
        <f>C36</f>
        <v>6130000</v>
      </c>
      <c r="D35" s="22">
        <f t="shared" si="0"/>
        <v>0</v>
      </c>
      <c r="E35" s="23">
        <f>E36</f>
        <v>6130000</v>
      </c>
    </row>
    <row r="36" spans="1:5" ht="34.5" customHeight="1">
      <c r="A36" s="10" t="s">
        <v>121</v>
      </c>
      <c r="B36" s="8" t="s">
        <v>12</v>
      </c>
      <c r="C36" s="23">
        <v>6130000</v>
      </c>
      <c r="D36" s="22">
        <f t="shared" si="0"/>
        <v>0</v>
      </c>
      <c r="E36" s="23">
        <v>6130000</v>
      </c>
    </row>
    <row r="37" spans="1:5" ht="29.25" customHeight="1">
      <c r="A37" s="10" t="s">
        <v>40</v>
      </c>
      <c r="B37" s="8" t="s">
        <v>13</v>
      </c>
      <c r="C37" s="23">
        <f>C38+C39</f>
        <v>2097670</v>
      </c>
      <c r="D37" s="22">
        <f t="shared" si="0"/>
        <v>0</v>
      </c>
      <c r="E37" s="23">
        <f>E38+E39</f>
        <v>2097670</v>
      </c>
    </row>
    <row r="38" spans="1:5" ht="16.5" customHeight="1">
      <c r="A38" s="10" t="s">
        <v>122</v>
      </c>
      <c r="B38" s="8" t="s">
        <v>13</v>
      </c>
      <c r="C38" s="23">
        <v>2097670</v>
      </c>
      <c r="D38" s="22">
        <f t="shared" si="0"/>
        <v>0</v>
      </c>
      <c r="E38" s="23">
        <v>2097670</v>
      </c>
    </row>
    <row r="39" spans="1:5" ht="47.25" customHeight="1" hidden="1">
      <c r="A39" s="10" t="s">
        <v>123</v>
      </c>
      <c r="B39" s="8" t="s">
        <v>124</v>
      </c>
      <c r="C39" s="25"/>
      <c r="D39" s="22"/>
      <c r="E39" s="25"/>
    </row>
    <row r="40" spans="1:5" ht="46.5" customHeight="1">
      <c r="A40" s="10" t="s">
        <v>173</v>
      </c>
      <c r="B40" s="8" t="s">
        <v>174</v>
      </c>
      <c r="C40" s="23">
        <v>180000</v>
      </c>
      <c r="D40" s="22">
        <f t="shared" si="0"/>
        <v>0</v>
      </c>
      <c r="E40" s="23">
        <v>180000</v>
      </c>
    </row>
    <row r="41" spans="1:5" ht="35.25" customHeight="1">
      <c r="A41" s="9" t="s">
        <v>7</v>
      </c>
      <c r="B41" s="7" t="s">
        <v>14</v>
      </c>
      <c r="C41" s="21">
        <f>C42</f>
        <v>8342720</v>
      </c>
      <c r="D41" s="22">
        <f t="shared" si="0"/>
        <v>0</v>
      </c>
      <c r="E41" s="21">
        <f>E42</f>
        <v>8342720</v>
      </c>
    </row>
    <row r="42" spans="1:5" ht="18" customHeight="1">
      <c r="A42" s="10" t="s">
        <v>41</v>
      </c>
      <c r="B42" s="7" t="s">
        <v>15</v>
      </c>
      <c r="C42" s="23">
        <f>C43</f>
        <v>8342720</v>
      </c>
      <c r="D42" s="22">
        <f t="shared" si="0"/>
        <v>0</v>
      </c>
      <c r="E42" s="23">
        <f>E43</f>
        <v>8342720</v>
      </c>
    </row>
    <row r="43" spans="1:5" ht="46.5">
      <c r="A43" s="10" t="s">
        <v>42</v>
      </c>
      <c r="B43" s="8" t="s">
        <v>16</v>
      </c>
      <c r="C43" s="23">
        <v>8342720</v>
      </c>
      <c r="D43" s="22">
        <f t="shared" si="0"/>
        <v>0</v>
      </c>
      <c r="E43" s="23">
        <v>8342720</v>
      </c>
    </row>
    <row r="44" spans="1:5" ht="47.25" customHeight="1" hidden="1">
      <c r="A44" s="10" t="s">
        <v>43</v>
      </c>
      <c r="B44" s="8" t="s">
        <v>17</v>
      </c>
      <c r="C44" s="25">
        <v>0</v>
      </c>
      <c r="D44" s="22"/>
      <c r="E44" s="25">
        <v>0</v>
      </c>
    </row>
    <row r="45" spans="1:5" ht="53.25" customHeight="1">
      <c r="A45" s="9" t="s">
        <v>6</v>
      </c>
      <c r="B45" s="7" t="s">
        <v>18</v>
      </c>
      <c r="C45" s="21">
        <f>C46</f>
        <v>57000</v>
      </c>
      <c r="D45" s="22">
        <f t="shared" si="0"/>
        <v>0</v>
      </c>
      <c r="E45" s="21">
        <f>E46</f>
        <v>57000</v>
      </c>
    </row>
    <row r="46" spans="1:5" ht="15">
      <c r="A46" s="10" t="s">
        <v>44</v>
      </c>
      <c r="B46" s="7" t="s">
        <v>19</v>
      </c>
      <c r="C46" s="23">
        <f>C47</f>
        <v>57000</v>
      </c>
      <c r="D46" s="22">
        <f t="shared" si="0"/>
        <v>0</v>
      </c>
      <c r="E46" s="23">
        <f>E47</f>
        <v>57000</v>
      </c>
    </row>
    <row r="47" spans="1:5" ht="30.75">
      <c r="A47" s="10" t="s">
        <v>45</v>
      </c>
      <c r="B47" s="8" t="s">
        <v>20</v>
      </c>
      <c r="C47" s="23">
        <v>57000</v>
      </c>
      <c r="D47" s="22">
        <f t="shared" si="0"/>
        <v>0</v>
      </c>
      <c r="E47" s="23">
        <v>57000</v>
      </c>
    </row>
    <row r="48" spans="1:5" ht="33.75" customHeight="1">
      <c r="A48" s="9" t="s">
        <v>46</v>
      </c>
      <c r="B48" s="7" t="s">
        <v>21</v>
      </c>
      <c r="C48" s="21">
        <f>C49+C50+C51</f>
        <v>1540000</v>
      </c>
      <c r="D48" s="22">
        <f t="shared" si="0"/>
        <v>0</v>
      </c>
      <c r="E48" s="21">
        <f>E49+E50+E51</f>
        <v>1540000</v>
      </c>
    </row>
    <row r="49" spans="1:5" ht="70.5" customHeight="1">
      <c r="A49" s="10" t="s">
        <v>253</v>
      </c>
      <c r="B49" s="11" t="s">
        <v>22</v>
      </c>
      <c r="C49" s="23">
        <v>1180000</v>
      </c>
      <c r="D49" s="22">
        <f t="shared" si="0"/>
        <v>0</v>
      </c>
      <c r="E49" s="23">
        <v>1180000</v>
      </c>
    </row>
    <row r="50" spans="1:5" ht="93">
      <c r="A50" s="10" t="s">
        <v>254</v>
      </c>
      <c r="B50" s="10" t="s">
        <v>176</v>
      </c>
      <c r="C50" s="23">
        <v>260000</v>
      </c>
      <c r="D50" s="22">
        <f t="shared" si="0"/>
        <v>0</v>
      </c>
      <c r="E50" s="23">
        <v>260000</v>
      </c>
    </row>
    <row r="51" spans="1:5" ht="46.5">
      <c r="A51" s="10" t="s">
        <v>255</v>
      </c>
      <c r="B51" s="10" t="s">
        <v>23</v>
      </c>
      <c r="C51" s="22">
        <v>100000</v>
      </c>
      <c r="D51" s="22">
        <f t="shared" si="0"/>
        <v>0</v>
      </c>
      <c r="E51" s="22">
        <v>100000</v>
      </c>
    </row>
    <row r="52" spans="1:5" ht="47.25" customHeight="1" hidden="1">
      <c r="A52" s="9" t="s">
        <v>5</v>
      </c>
      <c r="B52" s="9" t="s">
        <v>24</v>
      </c>
      <c r="C52" s="21">
        <f>C53+C54</f>
        <v>0</v>
      </c>
      <c r="D52" s="22">
        <f>E52-C52</f>
        <v>0</v>
      </c>
      <c r="E52" s="21">
        <f>E53+E54</f>
        <v>0</v>
      </c>
    </row>
    <row r="53" spans="1:5" ht="15.75" customHeight="1" hidden="1">
      <c r="A53" s="10" t="s">
        <v>47</v>
      </c>
      <c r="B53" s="8" t="s">
        <v>25</v>
      </c>
      <c r="C53" s="22">
        <v>0</v>
      </c>
      <c r="D53" s="22">
        <f t="shared" si="0"/>
        <v>0</v>
      </c>
      <c r="E53" s="22">
        <v>0</v>
      </c>
    </row>
    <row r="54" spans="1:5" ht="47.25" customHeight="1" hidden="1">
      <c r="A54" s="10" t="s">
        <v>190</v>
      </c>
      <c r="B54" s="8" t="s">
        <v>26</v>
      </c>
      <c r="C54" s="22">
        <v>0</v>
      </c>
      <c r="D54" s="22">
        <f t="shared" si="0"/>
        <v>0</v>
      </c>
      <c r="E54" s="22">
        <v>0</v>
      </c>
    </row>
    <row r="55" spans="1:5" ht="19.5" customHeight="1">
      <c r="A55" s="10"/>
      <c r="B55" s="7" t="s">
        <v>27</v>
      </c>
      <c r="C55" s="21">
        <f>C56+C63+C70+C74+C85+C87+C116</f>
        <v>11667231</v>
      </c>
      <c r="D55" s="22">
        <f t="shared" si="0"/>
        <v>67600</v>
      </c>
      <c r="E55" s="21">
        <f>E56+E63+E70+E74+E85+E87+E116</f>
        <v>11734831</v>
      </c>
    </row>
    <row r="56" spans="1:5" ht="67.5" customHeight="1">
      <c r="A56" s="9" t="s">
        <v>48</v>
      </c>
      <c r="B56" s="7" t="s">
        <v>28</v>
      </c>
      <c r="C56" s="21">
        <f>C57+C58+C59+C60+C61+C62</f>
        <v>8852245</v>
      </c>
      <c r="D56" s="22">
        <f t="shared" si="0"/>
        <v>0</v>
      </c>
      <c r="E56" s="21">
        <f>E57+E58+E59+E60+E61+E62</f>
        <v>8852245</v>
      </c>
    </row>
    <row r="57" spans="1:5" ht="47.25" customHeight="1" hidden="1">
      <c r="A57" s="10" t="s">
        <v>49</v>
      </c>
      <c r="B57" s="8" t="s">
        <v>29</v>
      </c>
      <c r="C57" s="23">
        <v>0</v>
      </c>
      <c r="D57" s="22">
        <f t="shared" si="0"/>
        <v>0</v>
      </c>
      <c r="E57" s="23">
        <v>0</v>
      </c>
    </row>
    <row r="58" spans="1:5" ht="137.25" customHeight="1">
      <c r="A58" s="10" t="s">
        <v>214</v>
      </c>
      <c r="B58" s="8" t="s">
        <v>215</v>
      </c>
      <c r="C58" s="23">
        <v>7980088</v>
      </c>
      <c r="D58" s="22">
        <f t="shared" si="0"/>
        <v>0</v>
      </c>
      <c r="E58" s="23">
        <v>7980088</v>
      </c>
    </row>
    <row r="59" spans="1:5" ht="112.5" customHeight="1">
      <c r="A59" s="10" t="s">
        <v>50</v>
      </c>
      <c r="B59" s="8" t="s">
        <v>135</v>
      </c>
      <c r="C59" s="23">
        <v>781157</v>
      </c>
      <c r="D59" s="22">
        <f t="shared" si="0"/>
        <v>0</v>
      </c>
      <c r="E59" s="23">
        <v>781157</v>
      </c>
    </row>
    <row r="60" spans="1:5" ht="78.75" customHeight="1" hidden="1">
      <c r="A60" s="10" t="s">
        <v>51</v>
      </c>
      <c r="B60" s="8" t="s">
        <v>30</v>
      </c>
      <c r="C60" s="23"/>
      <c r="D60" s="22">
        <f t="shared" si="0"/>
        <v>0</v>
      </c>
      <c r="E60" s="23"/>
    </row>
    <row r="61" spans="1:5" ht="126" customHeight="1" hidden="1">
      <c r="A61" s="10" t="s">
        <v>52</v>
      </c>
      <c r="B61" s="8" t="s">
        <v>136</v>
      </c>
      <c r="C61" s="23"/>
      <c r="D61" s="22">
        <f t="shared" si="0"/>
        <v>0</v>
      </c>
      <c r="E61" s="23"/>
    </row>
    <row r="62" spans="1:5" ht="114.75" customHeight="1">
      <c r="A62" s="10" t="s">
        <v>53</v>
      </c>
      <c r="B62" s="8" t="s">
        <v>202</v>
      </c>
      <c r="C62" s="23">
        <v>91000</v>
      </c>
      <c r="D62" s="22">
        <f t="shared" si="0"/>
        <v>0</v>
      </c>
      <c r="E62" s="23">
        <v>91000</v>
      </c>
    </row>
    <row r="63" spans="1:5" ht="30.75">
      <c r="A63" s="9" t="s">
        <v>54</v>
      </c>
      <c r="B63" s="7" t="s">
        <v>87</v>
      </c>
      <c r="C63" s="21">
        <f>C64</f>
        <v>350000</v>
      </c>
      <c r="D63" s="22">
        <f t="shared" si="0"/>
        <v>0</v>
      </c>
      <c r="E63" s="21">
        <f>E64</f>
        <v>350000</v>
      </c>
    </row>
    <row r="64" spans="1:5" ht="34.5" customHeight="1">
      <c r="A64" s="10" t="s">
        <v>55</v>
      </c>
      <c r="B64" s="8" t="s">
        <v>89</v>
      </c>
      <c r="C64" s="23">
        <f>C65+C66+C67+C69</f>
        <v>350000</v>
      </c>
      <c r="D64" s="22">
        <f t="shared" si="0"/>
        <v>0</v>
      </c>
      <c r="E64" s="23">
        <f>E65+E66+E67+E69</f>
        <v>350000</v>
      </c>
    </row>
    <row r="65" spans="1:5" ht="44.25" customHeight="1">
      <c r="A65" s="10" t="s">
        <v>233</v>
      </c>
      <c r="B65" s="8" t="s">
        <v>137</v>
      </c>
      <c r="C65" s="23">
        <v>50000</v>
      </c>
      <c r="D65" s="22">
        <f t="shared" si="0"/>
        <v>0</v>
      </c>
      <c r="E65" s="23">
        <v>50000</v>
      </c>
    </row>
    <row r="66" spans="1:5" ht="47.25" customHeight="1" hidden="1">
      <c r="A66" s="10" t="s">
        <v>138</v>
      </c>
      <c r="B66" s="8" t="s">
        <v>139</v>
      </c>
      <c r="C66" s="23"/>
      <c r="D66" s="22">
        <f t="shared" si="0"/>
        <v>0</v>
      </c>
      <c r="E66" s="23"/>
    </row>
    <row r="67" spans="1:5" ht="36" customHeight="1" hidden="1">
      <c r="A67" s="10" t="s">
        <v>140</v>
      </c>
      <c r="B67" s="8" t="s">
        <v>141</v>
      </c>
      <c r="C67" s="23">
        <v>0</v>
      </c>
      <c r="D67" s="22">
        <f t="shared" si="0"/>
        <v>0</v>
      </c>
      <c r="E67" s="23">
        <v>0</v>
      </c>
    </row>
    <row r="68" spans="1:5" ht="36" customHeight="1">
      <c r="A68" s="10" t="s">
        <v>234</v>
      </c>
      <c r="B68" s="8" t="s">
        <v>142</v>
      </c>
      <c r="C68" s="23">
        <f>C69</f>
        <v>300000</v>
      </c>
      <c r="D68" s="22">
        <f>E68-C68</f>
        <v>0</v>
      </c>
      <c r="E68" s="23">
        <f>E69</f>
        <v>300000</v>
      </c>
    </row>
    <row r="69" spans="1:5" ht="31.5" customHeight="1">
      <c r="A69" s="10" t="s">
        <v>235</v>
      </c>
      <c r="B69" s="8" t="s">
        <v>142</v>
      </c>
      <c r="C69" s="23">
        <v>300000</v>
      </c>
      <c r="D69" s="22">
        <f>E69-C69</f>
        <v>0</v>
      </c>
      <c r="E69" s="23">
        <v>300000</v>
      </c>
    </row>
    <row r="70" spans="1:5" ht="58.5" customHeight="1">
      <c r="A70" s="9" t="s">
        <v>56</v>
      </c>
      <c r="B70" s="9" t="s">
        <v>191</v>
      </c>
      <c r="C70" s="21">
        <f>C71+C72+C73</f>
        <v>356066</v>
      </c>
      <c r="D70" s="22">
        <f t="shared" si="0"/>
        <v>0</v>
      </c>
      <c r="E70" s="21">
        <f>E71+E72+E73</f>
        <v>356066</v>
      </c>
    </row>
    <row r="71" spans="1:5" ht="47.25" customHeight="1" hidden="1">
      <c r="A71" s="10" t="s">
        <v>143</v>
      </c>
      <c r="B71" s="10" t="s">
        <v>144</v>
      </c>
      <c r="C71" s="23">
        <v>0</v>
      </c>
      <c r="D71" s="22">
        <f aca="true" t="shared" si="1" ref="D71:D125">E71-C71</f>
        <v>0</v>
      </c>
      <c r="E71" s="23">
        <v>0</v>
      </c>
    </row>
    <row r="72" spans="1:5" ht="63" customHeight="1" hidden="1">
      <c r="A72" s="10" t="s">
        <v>145</v>
      </c>
      <c r="B72" s="10" t="s">
        <v>146</v>
      </c>
      <c r="C72" s="23"/>
      <c r="D72" s="22">
        <f t="shared" si="1"/>
        <v>0</v>
      </c>
      <c r="E72" s="23"/>
    </row>
    <row r="73" spans="1:5" ht="45" customHeight="1">
      <c r="A73" s="10" t="s">
        <v>232</v>
      </c>
      <c r="B73" s="10" t="s">
        <v>147</v>
      </c>
      <c r="C73" s="23">
        <v>356066</v>
      </c>
      <c r="D73" s="22">
        <f t="shared" si="1"/>
        <v>0</v>
      </c>
      <c r="E73" s="23">
        <v>356066</v>
      </c>
    </row>
    <row r="74" spans="1:5" ht="51.75" customHeight="1">
      <c r="A74" s="9" t="s">
        <v>57</v>
      </c>
      <c r="B74" s="9" t="s">
        <v>90</v>
      </c>
      <c r="C74" s="21">
        <f>C75+C76+C77+C78+C79+C80+C81+C82+C83+C84</f>
        <v>946500</v>
      </c>
      <c r="D74" s="22">
        <f t="shared" si="1"/>
        <v>0</v>
      </c>
      <c r="E74" s="21">
        <f>E75+E76+E77+E78+E79+E80+E81+E82+E83+E84</f>
        <v>946500</v>
      </c>
    </row>
    <row r="75" spans="1:5" ht="31.5" customHeight="1" hidden="1">
      <c r="A75" s="10" t="s">
        <v>58</v>
      </c>
      <c r="B75" s="10" t="s">
        <v>91</v>
      </c>
      <c r="C75" s="22"/>
      <c r="D75" s="22">
        <f t="shared" si="1"/>
        <v>0</v>
      </c>
      <c r="E75" s="22"/>
    </row>
    <row r="76" spans="1:5" ht="141.75" customHeight="1" hidden="1">
      <c r="A76" s="10" t="s">
        <v>148</v>
      </c>
      <c r="B76" s="10" t="s">
        <v>149</v>
      </c>
      <c r="C76" s="22">
        <v>0</v>
      </c>
      <c r="D76" s="22">
        <f t="shared" si="1"/>
        <v>0</v>
      </c>
      <c r="E76" s="22">
        <v>0</v>
      </c>
    </row>
    <row r="77" spans="1:5" ht="129.75" customHeight="1">
      <c r="A77" s="10" t="s">
        <v>150</v>
      </c>
      <c r="B77" s="8" t="s">
        <v>151</v>
      </c>
      <c r="C77" s="22">
        <v>346500</v>
      </c>
      <c r="D77" s="22">
        <f t="shared" si="1"/>
        <v>0</v>
      </c>
      <c r="E77" s="22">
        <v>346500</v>
      </c>
    </row>
    <row r="78" spans="1:5" ht="141.75" customHeight="1" hidden="1">
      <c r="A78" s="10" t="s">
        <v>152</v>
      </c>
      <c r="B78" s="10" t="s">
        <v>153</v>
      </c>
      <c r="C78" s="22"/>
      <c r="D78" s="22">
        <f t="shared" si="1"/>
        <v>0</v>
      </c>
      <c r="E78" s="22"/>
    </row>
    <row r="79" spans="1:5" ht="141.75" customHeight="1" hidden="1">
      <c r="A79" s="10" t="s">
        <v>154</v>
      </c>
      <c r="B79" s="8" t="s">
        <v>155</v>
      </c>
      <c r="C79" s="22"/>
      <c r="D79" s="22">
        <f t="shared" si="1"/>
        <v>0</v>
      </c>
      <c r="E79" s="22"/>
    </row>
    <row r="80" spans="1:5" ht="78.75" customHeight="1" hidden="1">
      <c r="A80" s="10" t="s">
        <v>59</v>
      </c>
      <c r="B80" s="8" t="s">
        <v>92</v>
      </c>
      <c r="C80" s="22"/>
      <c r="D80" s="22">
        <f t="shared" si="1"/>
        <v>0</v>
      </c>
      <c r="E80" s="22"/>
    </row>
    <row r="81" spans="1:5" ht="78.75" customHeight="1" hidden="1">
      <c r="A81" s="10" t="s">
        <v>60</v>
      </c>
      <c r="B81" s="8" t="s">
        <v>93</v>
      </c>
      <c r="C81" s="22"/>
      <c r="D81" s="22">
        <f t="shared" si="1"/>
        <v>0</v>
      </c>
      <c r="E81" s="22"/>
    </row>
    <row r="82" spans="1:5" ht="47.25" customHeight="1" hidden="1">
      <c r="A82" s="10" t="s">
        <v>61</v>
      </c>
      <c r="B82" s="10" t="s">
        <v>94</v>
      </c>
      <c r="C82" s="22"/>
      <c r="D82" s="22">
        <f t="shared" si="1"/>
        <v>0</v>
      </c>
      <c r="E82" s="22"/>
    </row>
    <row r="83" spans="1:5" ht="90" customHeight="1">
      <c r="A83" s="10" t="s">
        <v>216</v>
      </c>
      <c r="B83" s="10" t="s">
        <v>217</v>
      </c>
      <c r="C83" s="23">
        <v>600000</v>
      </c>
      <c r="D83" s="22">
        <f t="shared" si="1"/>
        <v>0</v>
      </c>
      <c r="E83" s="23">
        <v>600000</v>
      </c>
    </row>
    <row r="84" spans="1:5" ht="78.75" customHeight="1" hidden="1">
      <c r="A84" s="10" t="s">
        <v>62</v>
      </c>
      <c r="B84" s="10" t="s">
        <v>156</v>
      </c>
      <c r="C84" s="22"/>
      <c r="D84" s="22">
        <f t="shared" si="1"/>
        <v>0</v>
      </c>
      <c r="E84" s="22"/>
    </row>
    <row r="85" spans="1:5" ht="31.5" customHeight="1" hidden="1">
      <c r="A85" s="9" t="s">
        <v>63</v>
      </c>
      <c r="B85" s="9" t="s">
        <v>95</v>
      </c>
      <c r="C85" s="21">
        <f>C86</f>
        <v>0</v>
      </c>
      <c r="D85" s="22">
        <f t="shared" si="1"/>
        <v>0</v>
      </c>
      <c r="E85" s="21">
        <f>E86</f>
        <v>0</v>
      </c>
    </row>
    <row r="86" spans="1:5" ht="47.25" customHeight="1" hidden="1">
      <c r="A86" s="10" t="s">
        <v>64</v>
      </c>
      <c r="B86" s="10" t="s">
        <v>96</v>
      </c>
      <c r="C86" s="22"/>
      <c r="D86" s="22">
        <f t="shared" si="1"/>
        <v>0</v>
      </c>
      <c r="E86" s="22"/>
    </row>
    <row r="87" spans="1:5" ht="36" customHeight="1">
      <c r="A87" s="9" t="s">
        <v>65</v>
      </c>
      <c r="B87" s="7" t="s">
        <v>97</v>
      </c>
      <c r="C87" s="21">
        <f>C88+C89+C90+C91+C92+C93+C94+C95+C96+C97+C98+C99+C100+C101+C102+C103+C104+C105+C106+C107+C108+C109+C110+C111+C112</f>
        <v>1162420</v>
      </c>
      <c r="D87" s="22">
        <f t="shared" si="1"/>
        <v>67600</v>
      </c>
      <c r="E87" s="21">
        <f>E88+E89+E90+E91+E92+E93+E94+E95+E96+E97+E98+E99+E100+E101+E102+E103+E104+E105+E106+E107+E108+E109+E110+E111+E112</f>
        <v>1230020</v>
      </c>
    </row>
    <row r="88" spans="1:5" ht="109.5" customHeight="1">
      <c r="A88" s="10" t="s">
        <v>205</v>
      </c>
      <c r="B88" s="8" t="s">
        <v>219</v>
      </c>
      <c r="C88" s="23">
        <v>75000</v>
      </c>
      <c r="D88" s="22">
        <f t="shared" si="1"/>
        <v>0</v>
      </c>
      <c r="E88" s="23">
        <v>75000</v>
      </c>
    </row>
    <row r="89" spans="1:5" ht="63" customHeight="1" hidden="1">
      <c r="A89" s="10" t="s">
        <v>66</v>
      </c>
      <c r="B89" s="8" t="s">
        <v>98</v>
      </c>
      <c r="C89" s="23"/>
      <c r="D89" s="22">
        <f t="shared" si="1"/>
        <v>0</v>
      </c>
      <c r="E89" s="23"/>
    </row>
    <row r="90" spans="1:5" ht="78.75" customHeight="1">
      <c r="A90" s="10" t="s">
        <v>336</v>
      </c>
      <c r="B90" s="8" t="s">
        <v>99</v>
      </c>
      <c r="C90" s="23"/>
      <c r="D90" s="22">
        <f t="shared" si="1"/>
        <v>600</v>
      </c>
      <c r="E90" s="23">
        <v>600</v>
      </c>
    </row>
    <row r="91" spans="1:5" ht="85.5" customHeight="1" hidden="1">
      <c r="A91" s="10" t="s">
        <v>206</v>
      </c>
      <c r="B91" s="8" t="s">
        <v>100</v>
      </c>
      <c r="C91" s="23">
        <v>0</v>
      </c>
      <c r="D91" s="22">
        <f t="shared" si="1"/>
        <v>0</v>
      </c>
      <c r="E91" s="23">
        <v>0</v>
      </c>
    </row>
    <row r="92" spans="1:5" ht="94.5" customHeight="1">
      <c r="A92" s="10" t="s">
        <v>337</v>
      </c>
      <c r="B92" s="8" t="s">
        <v>338</v>
      </c>
      <c r="C92" s="23">
        <v>0</v>
      </c>
      <c r="D92" s="22">
        <f t="shared" si="1"/>
        <v>15500</v>
      </c>
      <c r="E92" s="23">
        <v>15500</v>
      </c>
    </row>
    <row r="93" spans="1:5" ht="47.25" customHeight="1" hidden="1">
      <c r="A93" s="10" t="s">
        <v>67</v>
      </c>
      <c r="B93" s="8" t="s">
        <v>101</v>
      </c>
      <c r="C93" s="23"/>
      <c r="D93" s="22">
        <f t="shared" si="1"/>
        <v>0</v>
      </c>
      <c r="E93" s="23"/>
    </row>
    <row r="94" spans="1:5" ht="78.75" customHeight="1" hidden="1">
      <c r="A94" s="10" t="s">
        <v>68</v>
      </c>
      <c r="B94" s="8" t="s">
        <v>102</v>
      </c>
      <c r="C94" s="23"/>
      <c r="D94" s="22">
        <f t="shared" si="1"/>
        <v>0</v>
      </c>
      <c r="E94" s="23"/>
    </row>
    <row r="95" spans="1:5" ht="78.75" customHeight="1" hidden="1">
      <c r="A95" s="10" t="s">
        <v>70</v>
      </c>
      <c r="B95" s="8" t="s">
        <v>103</v>
      </c>
      <c r="C95" s="23"/>
      <c r="D95" s="22">
        <f t="shared" si="1"/>
        <v>0</v>
      </c>
      <c r="E95" s="23"/>
    </row>
    <row r="96" spans="1:5" ht="47.25" customHeight="1" hidden="1">
      <c r="A96" s="10" t="s">
        <v>69</v>
      </c>
      <c r="B96" s="8" t="s">
        <v>177</v>
      </c>
      <c r="C96" s="23"/>
      <c r="D96" s="22">
        <f t="shared" si="1"/>
        <v>0</v>
      </c>
      <c r="E96" s="23"/>
    </row>
    <row r="97" spans="1:5" ht="63" customHeight="1" hidden="1">
      <c r="A97" s="10" t="s">
        <v>71</v>
      </c>
      <c r="B97" s="8" t="s">
        <v>203</v>
      </c>
      <c r="C97" s="23"/>
      <c r="D97" s="22">
        <f t="shared" si="1"/>
        <v>0</v>
      </c>
      <c r="E97" s="23"/>
    </row>
    <row r="98" spans="1:5" ht="47.25" customHeight="1" hidden="1">
      <c r="A98" s="10" t="s">
        <v>72</v>
      </c>
      <c r="B98" s="8" t="s">
        <v>104</v>
      </c>
      <c r="C98" s="23">
        <v>0</v>
      </c>
      <c r="D98" s="22">
        <f t="shared" si="1"/>
        <v>0</v>
      </c>
      <c r="E98" s="23">
        <v>0</v>
      </c>
    </row>
    <row r="99" spans="1:5" ht="47.25" customHeight="1">
      <c r="A99" s="10" t="s">
        <v>257</v>
      </c>
      <c r="B99" s="8" t="s">
        <v>105</v>
      </c>
      <c r="C99" s="23">
        <v>3250</v>
      </c>
      <c r="D99" s="22">
        <f t="shared" si="1"/>
        <v>0</v>
      </c>
      <c r="E99" s="23">
        <v>3250</v>
      </c>
    </row>
    <row r="100" spans="1:5" ht="31.5" customHeight="1" hidden="1">
      <c r="A100" s="10" t="s">
        <v>73</v>
      </c>
      <c r="B100" s="8" t="s">
        <v>106</v>
      </c>
      <c r="C100" s="23">
        <v>0</v>
      </c>
      <c r="D100" s="22">
        <f t="shared" si="1"/>
        <v>0</v>
      </c>
      <c r="E100" s="23">
        <v>0</v>
      </c>
    </row>
    <row r="101" spans="1:5" ht="63" customHeight="1" hidden="1">
      <c r="A101" s="10" t="s">
        <v>74</v>
      </c>
      <c r="B101" s="8" t="s">
        <v>107</v>
      </c>
      <c r="C101" s="23"/>
      <c r="D101" s="22">
        <f t="shared" si="1"/>
        <v>0</v>
      </c>
      <c r="E101" s="23"/>
    </row>
    <row r="102" spans="1:5" ht="63" customHeight="1" hidden="1">
      <c r="A102" s="10" t="s">
        <v>75</v>
      </c>
      <c r="B102" s="8" t="s">
        <v>108</v>
      </c>
      <c r="C102" s="23"/>
      <c r="D102" s="22">
        <f t="shared" si="1"/>
        <v>0</v>
      </c>
      <c r="E102" s="23"/>
    </row>
    <row r="103" spans="1:5" ht="78">
      <c r="A103" s="10" t="s">
        <v>207</v>
      </c>
      <c r="B103" s="8" t="s">
        <v>109</v>
      </c>
      <c r="C103" s="23">
        <v>510700</v>
      </c>
      <c r="D103" s="22">
        <f t="shared" si="1"/>
        <v>0</v>
      </c>
      <c r="E103" s="23">
        <v>510700</v>
      </c>
    </row>
    <row r="104" spans="1:5" ht="78">
      <c r="A104" s="10" t="s">
        <v>208</v>
      </c>
      <c r="B104" s="8" t="s">
        <v>109</v>
      </c>
      <c r="C104" s="23">
        <v>270</v>
      </c>
      <c r="D104" s="22">
        <f t="shared" si="1"/>
        <v>0</v>
      </c>
      <c r="E104" s="23">
        <v>270</v>
      </c>
    </row>
    <row r="105" spans="1:5" ht="47.25" customHeight="1" hidden="1">
      <c r="A105" s="10" t="s">
        <v>128</v>
      </c>
      <c r="B105" s="8" t="s">
        <v>159</v>
      </c>
      <c r="C105" s="23"/>
      <c r="D105" s="22">
        <f t="shared" si="1"/>
        <v>0</v>
      </c>
      <c r="E105" s="23"/>
    </row>
    <row r="106" spans="1:5" ht="47.25" customHeight="1" hidden="1">
      <c r="A106" s="10" t="s">
        <v>157</v>
      </c>
      <c r="B106" s="8" t="s">
        <v>158</v>
      </c>
      <c r="C106" s="23"/>
      <c r="D106" s="22">
        <f t="shared" si="1"/>
        <v>0</v>
      </c>
      <c r="E106" s="23"/>
    </row>
    <row r="107" spans="1:5" ht="46.5" hidden="1">
      <c r="A107" s="10" t="s">
        <v>209</v>
      </c>
      <c r="B107" s="8" t="s">
        <v>159</v>
      </c>
      <c r="C107" s="23">
        <v>0</v>
      </c>
      <c r="D107" s="22">
        <f t="shared" si="1"/>
        <v>0</v>
      </c>
      <c r="E107" s="23">
        <v>0</v>
      </c>
    </row>
    <row r="108" spans="1:5" ht="78.75" customHeight="1" hidden="1">
      <c r="A108" s="10" t="s">
        <v>76</v>
      </c>
      <c r="B108" s="8" t="s">
        <v>88</v>
      </c>
      <c r="C108" s="23"/>
      <c r="D108" s="22">
        <f t="shared" si="1"/>
        <v>0</v>
      </c>
      <c r="E108" s="23"/>
    </row>
    <row r="109" spans="1:5" ht="102" customHeight="1">
      <c r="A109" s="10" t="s">
        <v>335</v>
      </c>
      <c r="B109" s="11" t="s">
        <v>334</v>
      </c>
      <c r="C109" s="23">
        <v>0</v>
      </c>
      <c r="D109" s="22">
        <f t="shared" si="1"/>
        <v>30000</v>
      </c>
      <c r="E109" s="23">
        <v>30000</v>
      </c>
    </row>
    <row r="110" spans="1:5" ht="84" customHeight="1">
      <c r="A110" s="10" t="s">
        <v>339</v>
      </c>
      <c r="B110" s="11" t="s">
        <v>9</v>
      </c>
      <c r="C110" s="23">
        <v>0</v>
      </c>
      <c r="D110" s="22">
        <f t="shared" si="1"/>
        <v>20500</v>
      </c>
      <c r="E110" s="23">
        <v>20500</v>
      </c>
    </row>
    <row r="111" spans="1:5" ht="89.25" customHeight="1">
      <c r="A111" s="10" t="s">
        <v>213</v>
      </c>
      <c r="B111" s="11" t="s">
        <v>210</v>
      </c>
      <c r="C111" s="23">
        <v>22950</v>
      </c>
      <c r="D111" s="22">
        <f t="shared" si="1"/>
        <v>0</v>
      </c>
      <c r="E111" s="23">
        <v>22950</v>
      </c>
    </row>
    <row r="112" spans="1:5" ht="62.25">
      <c r="A112" s="10" t="s">
        <v>77</v>
      </c>
      <c r="B112" s="8" t="s">
        <v>110</v>
      </c>
      <c r="C112" s="21">
        <f>C113+C115</f>
        <v>550250</v>
      </c>
      <c r="D112" s="24">
        <f t="shared" si="1"/>
        <v>1000</v>
      </c>
      <c r="E112" s="21">
        <f>E113+E114+E115</f>
        <v>551250</v>
      </c>
    </row>
    <row r="113" spans="1:5" ht="62.25">
      <c r="A113" s="10" t="s">
        <v>275</v>
      </c>
      <c r="B113" s="8" t="s">
        <v>110</v>
      </c>
      <c r="C113" s="23">
        <v>250600</v>
      </c>
      <c r="D113" s="22">
        <f t="shared" si="1"/>
        <v>0</v>
      </c>
      <c r="E113" s="23">
        <v>250600</v>
      </c>
    </row>
    <row r="114" spans="1:5" ht="62.25">
      <c r="A114" s="10" t="s">
        <v>275</v>
      </c>
      <c r="B114" s="8" t="s">
        <v>110</v>
      </c>
      <c r="C114" s="23"/>
      <c r="D114" s="22">
        <f t="shared" si="1"/>
        <v>1000</v>
      </c>
      <c r="E114" s="23">
        <v>1000</v>
      </c>
    </row>
    <row r="115" spans="1:5" ht="63" customHeight="1">
      <c r="A115" s="10" t="s">
        <v>256</v>
      </c>
      <c r="B115" s="8" t="s">
        <v>110</v>
      </c>
      <c r="C115" s="23">
        <v>299650</v>
      </c>
      <c r="D115" s="22">
        <f t="shared" si="1"/>
        <v>0</v>
      </c>
      <c r="E115" s="23">
        <v>299650</v>
      </c>
    </row>
    <row r="116" spans="1:5" ht="15.75" customHeight="1" hidden="1">
      <c r="A116" s="9" t="s">
        <v>78</v>
      </c>
      <c r="B116" s="7" t="s">
        <v>111</v>
      </c>
      <c r="C116" s="21">
        <f>C117+C118</f>
        <v>0</v>
      </c>
      <c r="D116" s="22">
        <f t="shared" si="1"/>
        <v>0</v>
      </c>
      <c r="E116" s="21">
        <f>E117+E118</f>
        <v>0</v>
      </c>
    </row>
    <row r="117" spans="1:5" ht="31.5" customHeight="1" hidden="1">
      <c r="A117" s="10" t="s">
        <v>79</v>
      </c>
      <c r="B117" s="8" t="s">
        <v>112</v>
      </c>
      <c r="C117" s="21"/>
      <c r="D117" s="22">
        <f t="shared" si="1"/>
        <v>0</v>
      </c>
      <c r="E117" s="21"/>
    </row>
    <row r="118" spans="1:5" ht="31.5" customHeight="1" hidden="1">
      <c r="A118" s="10" t="s">
        <v>80</v>
      </c>
      <c r="B118" s="8" t="s">
        <v>113</v>
      </c>
      <c r="C118" s="23"/>
      <c r="D118" s="22">
        <f t="shared" si="1"/>
        <v>0</v>
      </c>
      <c r="E118" s="23"/>
    </row>
    <row r="119" spans="1:5" ht="22.5" customHeight="1">
      <c r="A119" s="9" t="s">
        <v>82</v>
      </c>
      <c r="B119" s="7" t="s">
        <v>114</v>
      </c>
      <c r="C119" s="21">
        <f>C120+C189+C191+C199</f>
        <v>795412468.37</v>
      </c>
      <c r="D119" s="24">
        <f t="shared" si="1"/>
        <v>4637104.399999976</v>
      </c>
      <c r="E119" s="21">
        <f>E120+E189+E191+E199</f>
        <v>800049572.77</v>
      </c>
    </row>
    <row r="120" spans="1:5" ht="46.5">
      <c r="A120" s="9" t="s">
        <v>81</v>
      </c>
      <c r="B120" s="7" t="s">
        <v>117</v>
      </c>
      <c r="C120" s="21">
        <f>C121+C125+C161+C187</f>
        <v>795412468.37</v>
      </c>
      <c r="D120" s="24">
        <f t="shared" si="1"/>
        <v>4776972.470000029</v>
      </c>
      <c r="E120" s="21">
        <f>E121+E125+E161+E187</f>
        <v>800189440.84</v>
      </c>
    </row>
    <row r="121" spans="1:5" ht="40.5" customHeight="1">
      <c r="A121" s="9" t="s">
        <v>276</v>
      </c>
      <c r="B121" s="7" t="s">
        <v>192</v>
      </c>
      <c r="C121" s="21">
        <f>C122+C124</f>
        <v>183178500</v>
      </c>
      <c r="D121" s="24">
        <f t="shared" si="1"/>
        <v>62000</v>
      </c>
      <c r="E121" s="21">
        <f>E122+E124</f>
        <v>183240500</v>
      </c>
    </row>
    <row r="122" spans="1:5" ht="40.5" customHeight="1">
      <c r="A122" s="10" t="s">
        <v>277</v>
      </c>
      <c r="B122" s="8" t="s">
        <v>115</v>
      </c>
      <c r="C122" s="23">
        <f>C123</f>
        <v>183178500</v>
      </c>
      <c r="D122" s="22">
        <f t="shared" si="1"/>
        <v>0</v>
      </c>
      <c r="E122" s="23">
        <f>E123</f>
        <v>183178500</v>
      </c>
    </row>
    <row r="123" spans="1:5" ht="95.25" customHeight="1">
      <c r="A123" s="10" t="s">
        <v>277</v>
      </c>
      <c r="B123" s="27" t="s">
        <v>237</v>
      </c>
      <c r="C123" s="23">
        <v>183178500</v>
      </c>
      <c r="D123" s="22">
        <f t="shared" si="1"/>
        <v>0</v>
      </c>
      <c r="E123" s="23">
        <v>183178500</v>
      </c>
    </row>
    <row r="124" spans="1:6" ht="51" customHeight="1">
      <c r="A124" s="14" t="s">
        <v>317</v>
      </c>
      <c r="B124" s="48" t="s">
        <v>116</v>
      </c>
      <c r="C124" s="23"/>
      <c r="D124" s="22">
        <f t="shared" si="1"/>
        <v>62000</v>
      </c>
      <c r="E124" s="23">
        <v>62000</v>
      </c>
      <c r="F124" s="1">
        <v>2901</v>
      </c>
    </row>
    <row r="125" spans="1:6" ht="61.5" customHeight="1">
      <c r="A125" s="9" t="s">
        <v>278</v>
      </c>
      <c r="B125" s="7" t="s">
        <v>178</v>
      </c>
      <c r="C125" s="21">
        <f>C126+C130+C135+C136+C139+C144+C140+C141+C142+C149+C151</f>
        <v>345380568.37</v>
      </c>
      <c r="D125" s="24">
        <f t="shared" si="1"/>
        <v>5847872.470000029</v>
      </c>
      <c r="E125" s="21">
        <f>E126+E130+E135+E136+E139+E144+E140+E141+E142+E149+E151</f>
        <v>351228440.84000003</v>
      </c>
      <c r="F125" s="3"/>
    </row>
    <row r="126" spans="1:5" ht="51" customHeight="1">
      <c r="A126" s="10" t="s">
        <v>333</v>
      </c>
      <c r="B126" s="8" t="s">
        <v>118</v>
      </c>
      <c r="C126" s="21">
        <f>C127+C128+C129</f>
        <v>4857321</v>
      </c>
      <c r="D126" s="24">
        <f aca="true" t="shared" si="2" ref="D126:D156">E126-C126</f>
        <v>-4857321</v>
      </c>
      <c r="E126" s="21">
        <f>E127+E128+E129</f>
        <v>0</v>
      </c>
    </row>
    <row r="127" spans="1:6" ht="81" customHeight="1">
      <c r="A127" s="10" t="s">
        <v>333</v>
      </c>
      <c r="B127" s="8" t="s">
        <v>272</v>
      </c>
      <c r="C127" s="23">
        <v>525621</v>
      </c>
      <c r="D127" s="22">
        <f t="shared" si="2"/>
        <v>-525621</v>
      </c>
      <c r="E127" s="23">
        <v>0</v>
      </c>
      <c r="F127" s="1">
        <v>341</v>
      </c>
    </row>
    <row r="128" spans="1:6" ht="141.75" customHeight="1" hidden="1">
      <c r="A128" s="10" t="s">
        <v>279</v>
      </c>
      <c r="B128" s="8" t="s">
        <v>193</v>
      </c>
      <c r="C128" s="23"/>
      <c r="D128" s="22">
        <f t="shared" si="2"/>
        <v>0</v>
      </c>
      <c r="E128" s="23"/>
      <c r="F128" s="1">
        <v>914</v>
      </c>
    </row>
    <row r="129" spans="1:6" ht="105.75" customHeight="1">
      <c r="A129" s="10" t="s">
        <v>279</v>
      </c>
      <c r="B129" s="39" t="s">
        <v>262</v>
      </c>
      <c r="C129" s="23">
        <v>4331700</v>
      </c>
      <c r="D129" s="22">
        <f t="shared" si="2"/>
        <v>-4331700</v>
      </c>
      <c r="E129" s="23">
        <v>0</v>
      </c>
      <c r="F129" s="1">
        <v>347</v>
      </c>
    </row>
    <row r="130" spans="1:5" ht="52.5" customHeight="1">
      <c r="A130" s="14" t="s">
        <v>318</v>
      </c>
      <c r="B130" s="8" t="s">
        <v>225</v>
      </c>
      <c r="C130" s="24">
        <f>C131+C132+C133+C134</f>
        <v>0</v>
      </c>
      <c r="D130" s="24">
        <f t="shared" si="2"/>
        <v>52573800</v>
      </c>
      <c r="E130" s="24">
        <f>E131+E132+E133+E134</f>
        <v>52573800</v>
      </c>
    </row>
    <row r="131" spans="1:6" ht="138.75" customHeight="1">
      <c r="A131" s="14" t="s">
        <v>318</v>
      </c>
      <c r="B131" s="42" t="s">
        <v>267</v>
      </c>
      <c r="C131" s="22"/>
      <c r="D131" s="22">
        <f t="shared" si="2"/>
        <v>10519700</v>
      </c>
      <c r="E131" s="22">
        <v>10519700</v>
      </c>
      <c r="F131" s="1">
        <v>2907</v>
      </c>
    </row>
    <row r="132" spans="1:6" ht="88.5" customHeight="1">
      <c r="A132" s="14" t="s">
        <v>318</v>
      </c>
      <c r="B132" s="41" t="s">
        <v>266</v>
      </c>
      <c r="C132" s="22">
        <v>0</v>
      </c>
      <c r="D132" s="22">
        <f t="shared" si="2"/>
        <v>7000000</v>
      </c>
      <c r="E132" s="22">
        <v>7000000</v>
      </c>
      <c r="F132" s="1">
        <v>2933</v>
      </c>
    </row>
    <row r="133" spans="1:6" ht="75" customHeight="1">
      <c r="A133" s="14" t="s">
        <v>318</v>
      </c>
      <c r="B133" s="41" t="s">
        <v>296</v>
      </c>
      <c r="C133" s="22">
        <v>0</v>
      </c>
      <c r="D133" s="22">
        <f t="shared" si="2"/>
        <v>35054100</v>
      </c>
      <c r="E133" s="22">
        <v>35054100</v>
      </c>
      <c r="F133" s="1">
        <v>2939</v>
      </c>
    </row>
    <row r="134" spans="1:6" ht="181.5" customHeight="1" hidden="1">
      <c r="A134" s="14" t="s">
        <v>318</v>
      </c>
      <c r="B134" s="8" t="s">
        <v>227</v>
      </c>
      <c r="C134" s="22"/>
      <c r="D134" s="22">
        <f t="shared" si="2"/>
        <v>0</v>
      </c>
      <c r="E134" s="22"/>
      <c r="F134" s="1" t="s">
        <v>226</v>
      </c>
    </row>
    <row r="135" spans="1:6" ht="79.5" customHeight="1">
      <c r="A135" s="10" t="s">
        <v>280</v>
      </c>
      <c r="B135" s="40" t="s">
        <v>263</v>
      </c>
      <c r="C135" s="22">
        <v>3157900</v>
      </c>
      <c r="D135" s="22">
        <f t="shared" si="2"/>
        <v>-5.259999999776483</v>
      </c>
      <c r="E135" s="22">
        <v>3157894.74</v>
      </c>
      <c r="F135" s="1" t="s">
        <v>330</v>
      </c>
    </row>
    <row r="136" spans="1:5" ht="111.75" customHeight="1" thickBot="1">
      <c r="A136" s="10" t="s">
        <v>281</v>
      </c>
      <c r="B136" s="45" t="s">
        <v>295</v>
      </c>
      <c r="C136" s="24">
        <f>C137+C138</f>
        <v>26183384.21</v>
      </c>
      <c r="D136" s="24">
        <f t="shared" si="2"/>
        <v>-9875637.420000002</v>
      </c>
      <c r="E136" s="24">
        <f>E137+E138</f>
        <v>16307746.79</v>
      </c>
    </row>
    <row r="137" spans="1:6" ht="118.5" customHeight="1" thickBot="1">
      <c r="A137" s="10" t="s">
        <v>281</v>
      </c>
      <c r="B137" s="46" t="s">
        <v>295</v>
      </c>
      <c r="C137" s="22">
        <v>15663684.21</v>
      </c>
      <c r="D137" s="22">
        <f t="shared" si="2"/>
        <v>644062.5799999982</v>
      </c>
      <c r="E137" s="22">
        <v>16307746.79</v>
      </c>
      <c r="F137" s="1" t="s">
        <v>230</v>
      </c>
    </row>
    <row r="138" spans="1:5" ht="142.5" customHeight="1">
      <c r="A138" s="10" t="s">
        <v>281</v>
      </c>
      <c r="B138" s="42" t="s">
        <v>267</v>
      </c>
      <c r="C138" s="22">
        <v>10519700</v>
      </c>
      <c r="D138" s="22">
        <f t="shared" si="2"/>
        <v>-10519700</v>
      </c>
      <c r="E138" s="22">
        <v>0</v>
      </c>
    </row>
    <row r="139" spans="1:5" ht="96.75" customHeight="1">
      <c r="A139" s="10" t="s">
        <v>282</v>
      </c>
      <c r="B139" s="43" t="s">
        <v>274</v>
      </c>
      <c r="C139" s="22">
        <v>87522200</v>
      </c>
      <c r="D139" s="22">
        <f t="shared" si="2"/>
        <v>0</v>
      </c>
      <c r="E139" s="22">
        <v>87522200</v>
      </c>
    </row>
    <row r="140" spans="1:6" ht="84.75" customHeight="1">
      <c r="A140" s="10" t="s">
        <v>283</v>
      </c>
      <c r="B140" s="8" t="s">
        <v>259</v>
      </c>
      <c r="C140" s="22">
        <v>1788200</v>
      </c>
      <c r="D140" s="22">
        <f>E140-C140</f>
        <v>26.399999999906868</v>
      </c>
      <c r="E140" s="22">
        <v>1788226.4</v>
      </c>
      <c r="F140" s="1" t="s">
        <v>331</v>
      </c>
    </row>
    <row r="141" spans="1:6" ht="51.75" customHeight="1">
      <c r="A141" s="10" t="s">
        <v>284</v>
      </c>
      <c r="B141" s="8" t="s">
        <v>264</v>
      </c>
      <c r="C141" s="22">
        <v>4384300</v>
      </c>
      <c r="D141" s="22">
        <f>E141-C141</f>
        <v>-3</v>
      </c>
      <c r="E141" s="22">
        <v>4384297</v>
      </c>
      <c r="F141" s="1" t="s">
        <v>265</v>
      </c>
    </row>
    <row r="142" spans="1:5" ht="41.25" customHeight="1">
      <c r="A142" s="10" t="s">
        <v>285</v>
      </c>
      <c r="B142" s="8" t="s">
        <v>270</v>
      </c>
      <c r="C142" s="24">
        <f>C143</f>
        <v>4758900</v>
      </c>
      <c r="D142" s="22">
        <f>E142-C142</f>
        <v>200426.3200000003</v>
      </c>
      <c r="E142" s="24">
        <f>E143</f>
        <v>4959326.32</v>
      </c>
    </row>
    <row r="143" spans="1:6" ht="71.25" customHeight="1">
      <c r="A143" s="10" t="s">
        <v>285</v>
      </c>
      <c r="B143" s="39" t="s">
        <v>269</v>
      </c>
      <c r="C143" s="22">
        <v>4758900</v>
      </c>
      <c r="D143" s="22">
        <f>E143-C143</f>
        <v>200426.3200000003</v>
      </c>
      <c r="E143" s="22">
        <v>4959326.32</v>
      </c>
      <c r="F143" s="1" t="s">
        <v>332</v>
      </c>
    </row>
    <row r="144" spans="1:5" ht="87.75" customHeight="1">
      <c r="A144" s="10" t="s">
        <v>286</v>
      </c>
      <c r="B144" s="8" t="s">
        <v>228</v>
      </c>
      <c r="C144" s="24">
        <f>C145+C146+C147+C148</f>
        <v>140971363.16</v>
      </c>
      <c r="D144" s="22">
        <f t="shared" si="2"/>
        <v>-42054100</v>
      </c>
      <c r="E144" s="24">
        <f>E145+E146+E147+E148</f>
        <v>98917263.16</v>
      </c>
    </row>
    <row r="145" spans="1:6" ht="69" customHeight="1">
      <c r="A145" s="10" t="s">
        <v>286</v>
      </c>
      <c r="B145" s="29" t="s">
        <v>236</v>
      </c>
      <c r="C145" s="22">
        <v>98917263.16</v>
      </c>
      <c r="D145" s="22">
        <f t="shared" si="2"/>
        <v>0</v>
      </c>
      <c r="E145" s="22">
        <v>98917263.16</v>
      </c>
      <c r="F145" s="1" t="s">
        <v>226</v>
      </c>
    </row>
    <row r="146" spans="1:6" ht="78.75" customHeight="1" hidden="1">
      <c r="A146" s="10" t="s">
        <v>286</v>
      </c>
      <c r="B146" s="8" t="s">
        <v>228</v>
      </c>
      <c r="C146" s="22"/>
      <c r="D146" s="22">
        <f t="shared" si="2"/>
        <v>0</v>
      </c>
      <c r="E146" s="22"/>
      <c r="F146" s="1">
        <v>2933</v>
      </c>
    </row>
    <row r="147" spans="1:6" ht="93" customHeight="1">
      <c r="A147" s="10" t="s">
        <v>286</v>
      </c>
      <c r="B147" s="41" t="s">
        <v>266</v>
      </c>
      <c r="C147" s="22">
        <v>7000000</v>
      </c>
      <c r="D147" s="22">
        <f t="shared" si="2"/>
        <v>-7000000</v>
      </c>
      <c r="E147" s="22">
        <v>0</v>
      </c>
      <c r="F147" s="1">
        <v>2933</v>
      </c>
    </row>
    <row r="148" spans="1:5" ht="81.75" customHeight="1">
      <c r="A148" s="10" t="s">
        <v>286</v>
      </c>
      <c r="B148" s="42" t="s">
        <v>268</v>
      </c>
      <c r="C148" s="22">
        <v>35054100</v>
      </c>
      <c r="D148" s="22">
        <f t="shared" si="2"/>
        <v>-35054100</v>
      </c>
      <c r="E148" s="22">
        <v>0</v>
      </c>
    </row>
    <row r="149" spans="1:5" ht="59.25" customHeight="1">
      <c r="A149" s="10" t="s">
        <v>298</v>
      </c>
      <c r="B149" s="42" t="s">
        <v>297</v>
      </c>
      <c r="C149" s="22">
        <f>C150</f>
        <v>0</v>
      </c>
      <c r="D149" s="22">
        <f t="shared" si="2"/>
        <v>4331686.43</v>
      </c>
      <c r="E149" s="22">
        <f>E150</f>
        <v>4331686.43</v>
      </c>
    </row>
    <row r="150" spans="1:6" ht="84.75" customHeight="1">
      <c r="A150" s="10" t="s">
        <v>298</v>
      </c>
      <c r="B150" s="47" t="s">
        <v>262</v>
      </c>
      <c r="C150" s="24"/>
      <c r="D150" s="22">
        <f t="shared" si="2"/>
        <v>4331686.43</v>
      </c>
      <c r="E150" s="22">
        <v>4331686.43</v>
      </c>
      <c r="F150" s="1" t="s">
        <v>299</v>
      </c>
    </row>
    <row r="151" spans="1:5" ht="30.75">
      <c r="A151" s="14" t="s">
        <v>287</v>
      </c>
      <c r="B151" s="8" t="s">
        <v>127</v>
      </c>
      <c r="C151" s="21">
        <f>C152+C153+C154+C155+C156+C157+C158+C159+C160</f>
        <v>71757000</v>
      </c>
      <c r="D151" s="22">
        <f t="shared" si="2"/>
        <v>5529000</v>
      </c>
      <c r="E151" s="21">
        <f>E152+E153+E154+E155+E156+E157+E158+E159+E160</f>
        <v>77286000</v>
      </c>
    </row>
    <row r="152" spans="1:6" ht="62.25">
      <c r="A152" s="14" t="s">
        <v>287</v>
      </c>
      <c r="B152" s="8" t="s">
        <v>328</v>
      </c>
      <c r="C152" s="21"/>
      <c r="D152" s="22">
        <f t="shared" si="2"/>
        <v>3850000</v>
      </c>
      <c r="E152" s="23">
        <v>3850000</v>
      </c>
      <c r="F152" s="1">
        <v>2999</v>
      </c>
    </row>
    <row r="153" spans="1:6" ht="75.75" customHeight="1">
      <c r="A153" s="14" t="s">
        <v>287</v>
      </c>
      <c r="B153" s="30" t="s">
        <v>220</v>
      </c>
      <c r="C153" s="22">
        <v>1389300</v>
      </c>
      <c r="D153" s="22">
        <f t="shared" si="2"/>
        <v>0</v>
      </c>
      <c r="E153" s="22">
        <v>1389300</v>
      </c>
      <c r="F153" s="1">
        <v>966</v>
      </c>
    </row>
    <row r="154" spans="1:6" ht="117.75" customHeight="1">
      <c r="A154" s="14" t="s">
        <v>287</v>
      </c>
      <c r="B154" s="38" t="s">
        <v>258</v>
      </c>
      <c r="C154" s="22">
        <v>9600</v>
      </c>
      <c r="D154" s="22">
        <f t="shared" si="2"/>
        <v>0</v>
      </c>
      <c r="E154" s="22">
        <v>9600</v>
      </c>
      <c r="F154" s="1">
        <v>995</v>
      </c>
    </row>
    <row r="155" spans="1:6" ht="88.5" customHeight="1">
      <c r="A155" s="14" t="s">
        <v>287</v>
      </c>
      <c r="B155" s="30" t="s">
        <v>221</v>
      </c>
      <c r="C155" s="22">
        <v>2223600</v>
      </c>
      <c r="D155" s="22">
        <f t="shared" si="2"/>
        <v>0</v>
      </c>
      <c r="E155" s="22">
        <v>2223600</v>
      </c>
      <c r="F155" s="4">
        <v>981</v>
      </c>
    </row>
    <row r="156" spans="1:6" ht="78">
      <c r="A156" s="14" t="s">
        <v>287</v>
      </c>
      <c r="B156" s="38" t="s">
        <v>260</v>
      </c>
      <c r="C156" s="22">
        <v>10000</v>
      </c>
      <c r="D156" s="22">
        <f t="shared" si="2"/>
        <v>0</v>
      </c>
      <c r="E156" s="22">
        <v>10000</v>
      </c>
      <c r="F156" s="4">
        <v>2904</v>
      </c>
    </row>
    <row r="157" spans="1:6" ht="82.5" customHeight="1">
      <c r="A157" s="14" t="s">
        <v>287</v>
      </c>
      <c r="B157" s="39" t="s">
        <v>271</v>
      </c>
      <c r="C157" s="22">
        <v>66798400</v>
      </c>
      <c r="D157" s="22">
        <f>E157-C157</f>
        <v>0</v>
      </c>
      <c r="E157" s="22">
        <v>66798400</v>
      </c>
      <c r="F157" s="4">
        <v>2938</v>
      </c>
    </row>
    <row r="158" spans="1:6" ht="67.5" customHeight="1">
      <c r="A158" s="14" t="s">
        <v>287</v>
      </c>
      <c r="B158" s="47" t="s">
        <v>302</v>
      </c>
      <c r="C158" s="22"/>
      <c r="D158" s="22">
        <f>E158-C158</f>
        <v>1100000</v>
      </c>
      <c r="E158" s="22">
        <v>1100000</v>
      </c>
      <c r="F158" s="4">
        <v>2930</v>
      </c>
    </row>
    <row r="159" spans="1:6" ht="92.25" customHeight="1">
      <c r="A159" s="14" t="s">
        <v>287</v>
      </c>
      <c r="B159" s="8" t="s">
        <v>329</v>
      </c>
      <c r="C159" s="22"/>
      <c r="D159" s="22">
        <f>E159-C159</f>
        <v>505100</v>
      </c>
      <c r="E159" s="22">
        <v>505100</v>
      </c>
      <c r="F159" s="4">
        <v>2908</v>
      </c>
    </row>
    <row r="160" spans="1:6" ht="155.25" customHeight="1">
      <c r="A160" s="14" t="s">
        <v>287</v>
      </c>
      <c r="B160" s="38" t="s">
        <v>261</v>
      </c>
      <c r="C160" s="22">
        <v>1326100</v>
      </c>
      <c r="D160" s="22">
        <f>E160-C160</f>
        <v>73900</v>
      </c>
      <c r="E160" s="22">
        <v>1400000</v>
      </c>
      <c r="F160" s="4">
        <v>2975</v>
      </c>
    </row>
    <row r="161" spans="1:5" ht="30.75">
      <c r="A161" s="9" t="s">
        <v>288</v>
      </c>
      <c r="B161" s="7" t="s">
        <v>194</v>
      </c>
      <c r="C161" s="21">
        <f>C162+C163+C164+C165+C166+C176+C181+C183+C184+C185+C186</f>
        <v>266853400</v>
      </c>
      <c r="D161" s="24">
        <f aca="true" t="shared" si="3" ref="D161:D201">E161-C161</f>
        <v>-1133800</v>
      </c>
      <c r="E161" s="21">
        <f>E162+E163+E164+E165+E166+E176+E181+E183+E184+E185+E186</f>
        <v>265719600</v>
      </c>
    </row>
    <row r="162" spans="1:5" ht="94.5" customHeight="1" hidden="1">
      <c r="A162" s="10" t="s">
        <v>195</v>
      </c>
      <c r="B162" s="8" t="s">
        <v>196</v>
      </c>
      <c r="C162" s="22">
        <v>0</v>
      </c>
      <c r="D162" s="22">
        <f t="shared" si="3"/>
        <v>0</v>
      </c>
      <c r="E162" s="22">
        <v>0</v>
      </c>
    </row>
    <row r="163" spans="1:5" ht="63" customHeight="1" hidden="1">
      <c r="A163" s="10" t="s">
        <v>83</v>
      </c>
      <c r="B163" s="8" t="s">
        <v>129</v>
      </c>
      <c r="C163" s="22"/>
      <c r="D163" s="22">
        <f t="shared" si="3"/>
        <v>0</v>
      </c>
      <c r="E163" s="22"/>
    </row>
    <row r="164" spans="1:5" ht="47.25" customHeight="1" hidden="1">
      <c r="A164" s="10" t="s">
        <v>84</v>
      </c>
      <c r="B164" s="8" t="s">
        <v>130</v>
      </c>
      <c r="C164" s="22"/>
      <c r="D164" s="22">
        <f t="shared" si="3"/>
        <v>0</v>
      </c>
      <c r="E164" s="22"/>
    </row>
    <row r="165" spans="1:5" ht="63" customHeight="1" hidden="1">
      <c r="A165" s="10" t="s">
        <v>85</v>
      </c>
      <c r="B165" s="8" t="s">
        <v>131</v>
      </c>
      <c r="C165" s="22"/>
      <c r="D165" s="22">
        <f t="shared" si="3"/>
        <v>0</v>
      </c>
      <c r="E165" s="22"/>
    </row>
    <row r="166" spans="1:5" ht="46.5">
      <c r="A166" s="14" t="s">
        <v>289</v>
      </c>
      <c r="B166" s="8" t="s">
        <v>133</v>
      </c>
      <c r="C166" s="21">
        <f>C167+C168+C169+C170+C171+C172+C173+C174+C175+C177+C178+C179+C180</f>
        <v>259550900</v>
      </c>
      <c r="D166" s="24">
        <f t="shared" si="3"/>
        <v>0</v>
      </c>
      <c r="E166" s="21">
        <f>E167+E168+E169+E170+E171+E172+E173+E174+E175+E177+E178+E179+E180</f>
        <v>259550900</v>
      </c>
    </row>
    <row r="167" spans="1:6" ht="186.75">
      <c r="A167" s="14" t="s">
        <v>289</v>
      </c>
      <c r="B167" s="31" t="s">
        <v>242</v>
      </c>
      <c r="C167" s="22">
        <v>244874800</v>
      </c>
      <c r="D167" s="22">
        <f t="shared" si="3"/>
        <v>0</v>
      </c>
      <c r="E167" s="22">
        <v>244874800</v>
      </c>
      <c r="F167" s="1">
        <v>934</v>
      </c>
    </row>
    <row r="168" spans="1:6" ht="198.75" customHeight="1">
      <c r="A168" s="14" t="s">
        <v>289</v>
      </c>
      <c r="B168" s="31" t="s">
        <v>218</v>
      </c>
      <c r="C168" s="22">
        <v>945000</v>
      </c>
      <c r="D168" s="22">
        <f t="shared" si="3"/>
        <v>0</v>
      </c>
      <c r="E168" s="22">
        <v>945000</v>
      </c>
      <c r="F168" s="1">
        <v>937</v>
      </c>
    </row>
    <row r="169" spans="1:6" ht="67.5" customHeight="1">
      <c r="A169" s="14" t="s">
        <v>289</v>
      </c>
      <c r="B169" s="31" t="s">
        <v>245</v>
      </c>
      <c r="C169" s="22">
        <v>59400</v>
      </c>
      <c r="D169" s="22">
        <f t="shared" si="3"/>
        <v>0</v>
      </c>
      <c r="E169" s="22">
        <v>59400</v>
      </c>
      <c r="F169" s="1">
        <v>967</v>
      </c>
    </row>
    <row r="170" spans="1:6" ht="115.5" customHeight="1">
      <c r="A170" s="14" t="s">
        <v>289</v>
      </c>
      <c r="B170" s="8" t="s">
        <v>246</v>
      </c>
      <c r="C170" s="22">
        <v>196900</v>
      </c>
      <c r="D170" s="22">
        <f t="shared" si="3"/>
        <v>0</v>
      </c>
      <c r="E170" s="22">
        <v>196900</v>
      </c>
      <c r="F170" s="1">
        <v>955</v>
      </c>
    </row>
    <row r="171" spans="1:6" ht="141" customHeight="1">
      <c r="A171" s="14" t="s">
        <v>289</v>
      </c>
      <c r="B171" s="28" t="s">
        <v>243</v>
      </c>
      <c r="C171" s="22">
        <v>692200</v>
      </c>
      <c r="D171" s="22">
        <f t="shared" si="3"/>
        <v>0</v>
      </c>
      <c r="E171" s="22">
        <v>692200</v>
      </c>
      <c r="F171" s="1">
        <v>940</v>
      </c>
    </row>
    <row r="172" spans="1:6" ht="94.5" customHeight="1">
      <c r="A172" s="14" t="s">
        <v>289</v>
      </c>
      <c r="B172" s="31" t="s">
        <v>244</v>
      </c>
      <c r="C172" s="22">
        <v>1328000</v>
      </c>
      <c r="D172" s="22">
        <f t="shared" si="3"/>
        <v>0</v>
      </c>
      <c r="E172" s="22">
        <v>1328000</v>
      </c>
      <c r="F172" s="1">
        <v>945</v>
      </c>
    </row>
    <row r="173" spans="1:6" ht="130.5" customHeight="1">
      <c r="A173" s="14" t="s">
        <v>289</v>
      </c>
      <c r="B173" s="8" t="s">
        <v>249</v>
      </c>
      <c r="C173" s="22">
        <v>88600</v>
      </c>
      <c r="D173" s="22">
        <f t="shared" si="3"/>
        <v>0</v>
      </c>
      <c r="E173" s="22">
        <v>88600</v>
      </c>
      <c r="F173" s="1">
        <v>2962</v>
      </c>
    </row>
    <row r="174" spans="1:6" ht="66.75" customHeight="1">
      <c r="A174" s="14" t="s">
        <v>289</v>
      </c>
      <c r="B174" s="8" t="s">
        <v>248</v>
      </c>
      <c r="C174" s="22">
        <v>56200</v>
      </c>
      <c r="D174" s="22">
        <f t="shared" si="3"/>
        <v>0</v>
      </c>
      <c r="E174" s="22">
        <v>56200</v>
      </c>
      <c r="F174" s="1">
        <v>949</v>
      </c>
    </row>
    <row r="175" spans="1:6" ht="111.75" customHeight="1">
      <c r="A175" s="14" t="s">
        <v>289</v>
      </c>
      <c r="B175" s="8" t="s">
        <v>239</v>
      </c>
      <c r="C175" s="22">
        <v>1822300</v>
      </c>
      <c r="D175" s="22">
        <f t="shared" si="3"/>
        <v>0</v>
      </c>
      <c r="E175" s="22">
        <v>1822300</v>
      </c>
      <c r="F175" s="1">
        <v>2969</v>
      </c>
    </row>
    <row r="176" spans="1:5" ht="78.75" customHeight="1" hidden="1">
      <c r="A176" s="10" t="s">
        <v>86</v>
      </c>
      <c r="B176" s="8" t="s">
        <v>132</v>
      </c>
      <c r="C176" s="22"/>
      <c r="D176" s="22">
        <f t="shared" si="3"/>
        <v>0</v>
      </c>
      <c r="E176" s="22"/>
    </row>
    <row r="177" spans="1:6" ht="69" customHeight="1">
      <c r="A177" s="14" t="s">
        <v>289</v>
      </c>
      <c r="B177" s="8" t="s">
        <v>240</v>
      </c>
      <c r="C177" s="22">
        <v>1203500</v>
      </c>
      <c r="D177" s="22">
        <f t="shared" si="3"/>
        <v>0</v>
      </c>
      <c r="E177" s="22">
        <v>1203500</v>
      </c>
      <c r="F177" s="1">
        <v>936</v>
      </c>
    </row>
    <row r="178" spans="1:6" ht="117" customHeight="1">
      <c r="A178" s="10" t="s">
        <v>289</v>
      </c>
      <c r="B178" s="8" t="s">
        <v>238</v>
      </c>
      <c r="C178" s="22">
        <v>6676900</v>
      </c>
      <c r="D178" s="22">
        <f t="shared" si="3"/>
        <v>0</v>
      </c>
      <c r="E178" s="22">
        <v>6676900</v>
      </c>
      <c r="F178" s="1">
        <v>0</v>
      </c>
    </row>
    <row r="179" spans="1:6" ht="68.25" customHeight="1">
      <c r="A179" s="14" t="s">
        <v>289</v>
      </c>
      <c r="B179" s="8" t="s">
        <v>247</v>
      </c>
      <c r="C179" s="22">
        <v>391500</v>
      </c>
      <c r="D179" s="22">
        <f t="shared" si="3"/>
        <v>0</v>
      </c>
      <c r="E179" s="22">
        <v>391500</v>
      </c>
      <c r="F179" s="1">
        <v>2941</v>
      </c>
    </row>
    <row r="180" spans="1:6" ht="165" customHeight="1">
      <c r="A180" s="14" t="s">
        <v>289</v>
      </c>
      <c r="B180" s="8" t="s">
        <v>223</v>
      </c>
      <c r="C180" s="22">
        <v>1215600</v>
      </c>
      <c r="D180" s="22">
        <f t="shared" si="3"/>
        <v>0</v>
      </c>
      <c r="E180" s="22">
        <v>1215600</v>
      </c>
      <c r="F180" s="1">
        <v>942</v>
      </c>
    </row>
    <row r="181" spans="1:5" ht="128.25" customHeight="1">
      <c r="A181" s="14" t="s">
        <v>290</v>
      </c>
      <c r="B181" s="8" t="s">
        <v>197</v>
      </c>
      <c r="C181" s="24">
        <f>C182</f>
        <v>3822200</v>
      </c>
      <c r="D181" s="24">
        <f t="shared" si="3"/>
        <v>0</v>
      </c>
      <c r="E181" s="24">
        <f>E182</f>
        <v>3822200</v>
      </c>
    </row>
    <row r="182" spans="1:6" ht="117" customHeight="1">
      <c r="A182" s="14" t="s">
        <v>290</v>
      </c>
      <c r="B182" s="31" t="s">
        <v>241</v>
      </c>
      <c r="C182" s="22">
        <v>3822200</v>
      </c>
      <c r="D182" s="22">
        <f t="shared" si="3"/>
        <v>0</v>
      </c>
      <c r="E182" s="22">
        <v>3822200</v>
      </c>
      <c r="F182" s="1">
        <v>2935</v>
      </c>
    </row>
    <row r="183" spans="1:6" ht="46.5">
      <c r="A183" s="14" t="s">
        <v>291</v>
      </c>
      <c r="B183" s="8" t="s">
        <v>252</v>
      </c>
      <c r="C183" s="22">
        <v>1133800</v>
      </c>
      <c r="D183" s="22">
        <f>E183-C183</f>
        <v>-1133800</v>
      </c>
      <c r="E183" s="22">
        <v>0</v>
      </c>
      <c r="F183" s="1">
        <v>365</v>
      </c>
    </row>
    <row r="184" spans="1:6" ht="79.5" customHeight="1">
      <c r="A184" s="10" t="s">
        <v>292</v>
      </c>
      <c r="B184" s="8" t="s">
        <v>222</v>
      </c>
      <c r="C184" s="22">
        <v>10400</v>
      </c>
      <c r="D184" s="22">
        <f>E184-C184</f>
        <v>0</v>
      </c>
      <c r="E184" s="22">
        <v>10400</v>
      </c>
      <c r="F184" s="1">
        <v>370</v>
      </c>
    </row>
    <row r="185" spans="1:6" ht="63.75" customHeight="1">
      <c r="A185" s="14" t="s">
        <v>293</v>
      </c>
      <c r="B185" s="32" t="s">
        <v>250</v>
      </c>
      <c r="C185" s="22">
        <v>2064200</v>
      </c>
      <c r="D185" s="22">
        <f t="shared" si="3"/>
        <v>0</v>
      </c>
      <c r="E185" s="22">
        <v>2064200</v>
      </c>
      <c r="F185" s="1">
        <v>200</v>
      </c>
    </row>
    <row r="186" spans="1:6" ht="98.25" customHeight="1">
      <c r="A186" s="14" t="s">
        <v>294</v>
      </c>
      <c r="B186" s="33" t="s">
        <v>251</v>
      </c>
      <c r="C186" s="22">
        <v>271900</v>
      </c>
      <c r="D186" s="22">
        <f t="shared" si="3"/>
        <v>0</v>
      </c>
      <c r="E186" s="22">
        <v>271900</v>
      </c>
      <c r="F186" s="1" t="s">
        <v>224</v>
      </c>
    </row>
    <row r="187" spans="1:5" ht="31.5" customHeight="1">
      <c r="A187" s="10" t="s">
        <v>321</v>
      </c>
      <c r="B187" s="7" t="s">
        <v>198</v>
      </c>
      <c r="C187" s="34">
        <f>C188</f>
        <v>0</v>
      </c>
      <c r="D187" s="37">
        <f t="shared" si="3"/>
        <v>900</v>
      </c>
      <c r="E187" s="34">
        <f>E188</f>
        <v>900</v>
      </c>
    </row>
    <row r="188" spans="1:5" ht="94.5" customHeight="1">
      <c r="A188" s="10" t="s">
        <v>309</v>
      </c>
      <c r="B188" s="49" t="s">
        <v>310</v>
      </c>
      <c r="C188" s="36"/>
      <c r="D188" s="36">
        <f t="shared" si="3"/>
        <v>900</v>
      </c>
      <c r="E188" s="36">
        <v>900</v>
      </c>
    </row>
    <row r="189" spans="1:5" ht="30.75" hidden="1">
      <c r="A189" s="9" t="s">
        <v>4</v>
      </c>
      <c r="B189" s="7" t="s">
        <v>164</v>
      </c>
      <c r="C189" s="34">
        <f>C190</f>
        <v>0</v>
      </c>
      <c r="D189" s="36">
        <f t="shared" si="3"/>
        <v>0</v>
      </c>
      <c r="E189" s="34">
        <f>E190</f>
        <v>0</v>
      </c>
    </row>
    <row r="190" spans="1:5" ht="30.75" hidden="1">
      <c r="A190" s="10" t="s">
        <v>319</v>
      </c>
      <c r="B190" s="8" t="s">
        <v>165</v>
      </c>
      <c r="C190" s="36"/>
      <c r="D190" s="36">
        <f t="shared" si="3"/>
        <v>0</v>
      </c>
      <c r="E190" s="36"/>
    </row>
    <row r="191" spans="1:5" ht="151.5" customHeight="1">
      <c r="A191" s="9" t="s">
        <v>125</v>
      </c>
      <c r="B191" s="7" t="s">
        <v>175</v>
      </c>
      <c r="C191" s="34">
        <f>C192+C193+C194+C195+C197+C198</f>
        <v>0</v>
      </c>
      <c r="D191" s="36">
        <f t="shared" si="3"/>
        <v>58283.810000000005</v>
      </c>
      <c r="E191" s="34">
        <f>E192+E193+E194+E195+E197+E198</f>
        <v>58283.810000000005</v>
      </c>
    </row>
    <row r="192" spans="1:5" ht="78" hidden="1">
      <c r="A192" s="10" t="s">
        <v>320</v>
      </c>
      <c r="B192" s="8" t="s">
        <v>160</v>
      </c>
      <c r="C192" s="36"/>
      <c r="D192" s="36">
        <f t="shared" si="3"/>
        <v>0</v>
      </c>
      <c r="E192" s="36"/>
    </row>
    <row r="193" spans="1:5" ht="78" hidden="1">
      <c r="A193" s="10" t="s">
        <v>306</v>
      </c>
      <c r="B193" s="8" t="s">
        <v>10</v>
      </c>
      <c r="C193" s="36"/>
      <c r="D193" s="36">
        <f t="shared" si="3"/>
        <v>0</v>
      </c>
      <c r="E193" s="36"/>
    </row>
    <row r="194" spans="1:5" ht="46.5">
      <c r="A194" s="10" t="s">
        <v>308</v>
      </c>
      <c r="B194" s="8" t="s">
        <v>161</v>
      </c>
      <c r="C194" s="36"/>
      <c r="D194" s="36">
        <f t="shared" si="3"/>
        <v>113.01</v>
      </c>
      <c r="E194" s="36">
        <v>113.01</v>
      </c>
    </row>
    <row r="195" spans="1:5" ht="46.5" hidden="1">
      <c r="A195" s="10" t="s">
        <v>307</v>
      </c>
      <c r="B195" s="8" t="s">
        <v>161</v>
      </c>
      <c r="C195" s="36"/>
      <c r="D195" s="36">
        <f t="shared" si="3"/>
        <v>0</v>
      </c>
      <c r="E195" s="36"/>
    </row>
    <row r="196" spans="1:5" ht="46.5" hidden="1">
      <c r="A196" s="10" t="s">
        <v>306</v>
      </c>
      <c r="B196" s="8" t="s">
        <v>162</v>
      </c>
      <c r="C196" s="36"/>
      <c r="D196" s="36">
        <f t="shared" si="3"/>
        <v>0</v>
      </c>
      <c r="E196" s="36"/>
    </row>
    <row r="197" spans="1:5" ht="46.5" hidden="1">
      <c r="A197" s="10" t="s">
        <v>305</v>
      </c>
      <c r="B197" s="8" t="s">
        <v>163</v>
      </c>
      <c r="C197" s="36"/>
      <c r="D197" s="36">
        <f t="shared" si="3"/>
        <v>0</v>
      </c>
      <c r="E197" s="36"/>
    </row>
    <row r="198" spans="1:5" ht="78">
      <c r="A198" s="10" t="s">
        <v>303</v>
      </c>
      <c r="B198" s="8" t="s">
        <v>304</v>
      </c>
      <c r="C198" s="36"/>
      <c r="D198" s="36">
        <f t="shared" si="3"/>
        <v>58170.8</v>
      </c>
      <c r="E198" s="36">
        <v>58170.8</v>
      </c>
    </row>
    <row r="199" spans="1:5" ht="78">
      <c r="A199" s="9" t="s">
        <v>126</v>
      </c>
      <c r="B199" s="7" t="s">
        <v>11</v>
      </c>
      <c r="C199" s="34">
        <f>C200</f>
        <v>0</v>
      </c>
      <c r="D199" s="37">
        <f t="shared" si="3"/>
        <v>-198151.88</v>
      </c>
      <c r="E199" s="34">
        <f>E200</f>
        <v>-198151.88</v>
      </c>
    </row>
    <row r="200" spans="1:5" ht="62.25">
      <c r="A200" s="10" t="s">
        <v>300</v>
      </c>
      <c r="B200" s="8" t="s">
        <v>301</v>
      </c>
      <c r="C200" s="35"/>
      <c r="D200" s="36">
        <f t="shared" si="3"/>
        <v>-198151.88</v>
      </c>
      <c r="E200" s="35">
        <v>-198151.88</v>
      </c>
    </row>
    <row r="201" spans="1:5" ht="15">
      <c r="A201" s="9"/>
      <c r="B201" s="7" t="s">
        <v>166</v>
      </c>
      <c r="C201" s="34">
        <f>C13+C119</f>
        <v>902772889.37</v>
      </c>
      <c r="D201" s="37">
        <f t="shared" si="3"/>
        <v>10132104.399999976</v>
      </c>
      <c r="E201" s="34">
        <f>E13+E119</f>
        <v>912904993.77</v>
      </c>
    </row>
    <row r="211" ht="18">
      <c r="D211" s="52"/>
    </row>
  </sheetData>
  <sheetProtection/>
  <mergeCells count="1">
    <mergeCell ref="A10:E10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2019-03-18T12:42:27Z</cp:lastPrinted>
  <dcterms:created xsi:type="dcterms:W3CDTF">1996-10-08T23:32:33Z</dcterms:created>
  <dcterms:modified xsi:type="dcterms:W3CDTF">2019-03-18T13:05:26Z</dcterms:modified>
  <cp:category/>
  <cp:version/>
  <cp:contentType/>
  <cp:contentStatus/>
</cp:coreProperties>
</file>