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137"/>
  </bookViews>
  <sheets>
    <sheet name="2019г" sheetId="2" r:id="rId1"/>
    <sheet name="2020-2021гг" sheetId="3" r:id="rId2"/>
    <sheet name="Лист1" sheetId="4" r:id="rId3"/>
  </sheets>
  <definedNames>
    <definedName name="_xlnm.Print_Area" localSheetId="1">'2020-2021гг'!$A$1:$H$32</definedName>
  </definedNames>
  <calcPr calcId="124519"/>
</workbook>
</file>

<file path=xl/calcChain.xml><?xml version="1.0" encoding="utf-8"?>
<calcChain xmlns="http://schemas.openxmlformats.org/spreadsheetml/2006/main">
  <c r="F19" i="2"/>
  <c r="F20"/>
  <c r="F16"/>
  <c r="F26"/>
  <c r="H25" i="3" l="1"/>
  <c r="E25"/>
  <c r="D24" i="2"/>
  <c r="D20"/>
  <c r="D19"/>
  <c r="D16"/>
  <c r="F30" i="3"/>
  <c r="F32" s="1"/>
  <c r="F36" s="1"/>
  <c r="F24"/>
  <c r="C30"/>
  <c r="C32" s="1"/>
  <c r="C36" s="1"/>
  <c r="C24"/>
  <c r="G30"/>
  <c r="H30"/>
  <c r="E30"/>
  <c r="D28" i="2" l="1"/>
  <c r="D32" s="1"/>
  <c r="D30" i="3"/>
  <c r="F28" i="2"/>
  <c r="F32" s="1"/>
  <c r="G31" i="3"/>
  <c r="G29"/>
  <c r="G28"/>
  <c r="G27"/>
  <c r="G26"/>
  <c r="G25"/>
  <c r="G23"/>
  <c r="G22"/>
  <c r="G21"/>
  <c r="G20"/>
  <c r="G19"/>
  <c r="G18"/>
  <c r="G17"/>
  <c r="G16"/>
  <c r="G15"/>
  <c r="G14"/>
  <c r="E20" i="2" l="1"/>
  <c r="H24" i="3"/>
  <c r="G24" s="1"/>
  <c r="E24"/>
  <c r="G32"/>
  <c r="H32"/>
  <c r="E32"/>
  <c r="D31"/>
  <c r="D29"/>
  <c r="D28"/>
  <c r="D27"/>
  <c r="D26"/>
  <c r="D25"/>
  <c r="D24"/>
  <c r="D23"/>
  <c r="D22"/>
  <c r="D21"/>
  <c r="D20"/>
  <c r="D19"/>
  <c r="D18"/>
  <c r="D17"/>
  <c r="D16"/>
  <c r="D15"/>
  <c r="E14" i="2"/>
  <c r="E15"/>
  <c r="E16"/>
  <c r="E17"/>
  <c r="E18"/>
  <c r="E19"/>
  <c r="E21"/>
  <c r="E22"/>
  <c r="E23"/>
  <c r="E24"/>
  <c r="E25"/>
  <c r="E26"/>
  <c r="E27"/>
  <c r="E28" l="1"/>
  <c r="D14" i="3"/>
  <c r="D32" s="1"/>
</calcChain>
</file>

<file path=xl/sharedStrings.xml><?xml version="1.0" encoding="utf-8"?>
<sst xmlns="http://schemas.openxmlformats.org/spreadsheetml/2006/main" count="107" uniqueCount="65">
  <si>
    <t>КОД</t>
  </si>
  <si>
    <t>Наименование программы</t>
  </si>
  <si>
    <t>01</t>
  </si>
  <si>
    <t>02</t>
  </si>
  <si>
    <t>03</t>
  </si>
  <si>
    <t>04</t>
  </si>
  <si>
    <t>Непрограммные расходы</t>
  </si>
  <si>
    <t>Итого</t>
  </si>
  <si>
    <t>( рублей)</t>
  </si>
  <si>
    <t>Условно утверждаемые расходы</t>
  </si>
  <si>
    <t>2019г</t>
  </si>
  <si>
    <t>Муниципальная программа "Развитие экономического потенциала и предпринимательства"</t>
  </si>
  <si>
    <t>Муниципальная программа "Социальное развитие"</t>
  </si>
  <si>
    <t>Муниципальная программа "Управление муниципальными финансами и имуществом"</t>
  </si>
  <si>
    <t>Муниципальная программа "Повышение эффективности систем жизнеобеспечения"</t>
  </si>
  <si>
    <t>Изменения на 2019 год (+;-)</t>
  </si>
  <si>
    <t>Итого с учетом изменений на  2019 год</t>
  </si>
  <si>
    <t>2020г</t>
  </si>
  <si>
    <t>Изменения на 2020 год (+;-)</t>
  </si>
  <si>
    <t>Итого с учетом изменений на  2020 год</t>
  </si>
  <si>
    <t xml:space="preserve">к   решению «О бюджете муниципального 
</t>
  </si>
  <si>
    <t xml:space="preserve">к  решению «О бюджете муниципального 
</t>
  </si>
  <si>
    <t xml:space="preserve"> образования "Усть-Коксинский район" на 2019 год
</t>
  </si>
  <si>
    <t xml:space="preserve"> и плановый период 2020 и 2021 годов"
</t>
  </si>
  <si>
    <t xml:space="preserve"> Распределение бюджетных ассигнований местного бюджета  на реализацию муниципальных программ  на 2019  год</t>
  </si>
  <si>
    <t xml:space="preserve"> Распределение бюджетных ассигнований местного бюджета  на реализацию муниципальных программ  на 2020-2021 годы</t>
  </si>
  <si>
    <t>2021г</t>
  </si>
  <si>
    <t>Изменения на 2021 год (+;-)</t>
  </si>
  <si>
    <t>Итого с учетом изменений на  2021 год</t>
  </si>
  <si>
    <t>Муниципальная программа "Развитие экономического потенциала  и предпринимательства  МО "Усть-Коксинский район" Республики Алтай"</t>
  </si>
  <si>
    <t>Муниципальная программа "Профилактика терроризма и экстремизма, гармонизация межнациональных отношений в  МО "Усть-Коксинский район" Республики Алтай"</t>
  </si>
  <si>
    <t>Муниципальная программа "Повышение систем жизнеобеспечения</t>
  </si>
  <si>
    <t>Муниципальная программа "Доступная среда в МО "Усть-Коксинский район" Республики Алтай"</t>
  </si>
  <si>
    <t>Муниципальная программа "Обеспечение безопасности  граждан, профилактика правонарушений, преступлений, наркомании  и коррупции на территории МО "Усть-Коксинский район" Республики Алтай"</t>
  </si>
  <si>
    <t xml:space="preserve">Муниципальная программа "Управление муниципальными финансами
МО "Усть-Коксинский район" Республики Алтай"
</t>
  </si>
  <si>
    <t>Муниципальная программа "Развитие Образования МО "Усть-Коксинский район" Республики Алтай</t>
  </si>
  <si>
    <t>Муниципальная программа "Развитие культуры   МО "Усть-Коксинский район" Республики Алтай"</t>
  </si>
  <si>
    <t>Муниципальная программа ""Управление муниципальным имуществом  МО "Усть-Коксинский район" Республики Алтай</t>
  </si>
  <si>
    <r>
      <t>Муниципальная программа ""Улучшение условий и охраны труда МО "Усть-Коксинский район"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Республики Алтай</t>
    </r>
  </si>
  <si>
    <t>Муниципальная программа "Развитие физической культуры, спорта и молодежной политики  МО "Усть-Коксинский район" Республики Алтай"</t>
  </si>
  <si>
    <t>Муниципальная программа ""Развитие средств массовой информации на территории МО "Усть-Коксинский район" Республики Алтай"</t>
  </si>
  <si>
    <t>05</t>
  </si>
  <si>
    <t>06</t>
  </si>
  <si>
    <t>07</t>
  </si>
  <si>
    <t>08</t>
  </si>
  <si>
    <t>09</t>
  </si>
  <si>
    <t>10</t>
  </si>
  <si>
    <t>11</t>
  </si>
  <si>
    <t>12</t>
  </si>
  <si>
    <r>
      <t>Муниципальная программа ""Улучшение условий и охраны труда МО "Усть-Коксинский район"</t>
    </r>
    <r>
      <rPr>
        <sz val="12"/>
        <color theme="1"/>
        <rFont val="Times New Roman"/>
        <family val="1"/>
        <charset val="204"/>
      </rPr>
      <t xml:space="preserve"> Республики Алтай</t>
    </r>
  </si>
  <si>
    <t>Приложение 10</t>
  </si>
  <si>
    <t>Приложение 11</t>
  </si>
  <si>
    <t xml:space="preserve">Муниципальная программа "Управление муниципальными финансами МО "Усть-Коксинский район" Республики Алтай"
</t>
  </si>
  <si>
    <t>в решение "О бюджете муниципального образования</t>
  </si>
  <si>
    <t xml:space="preserve">"Усть-Коксинский район" Республики Алтай </t>
  </si>
  <si>
    <t xml:space="preserve"> на 2019 год и плановый период 2020 и 2021 годов"</t>
  </si>
  <si>
    <t>1</t>
  </si>
  <si>
    <t>2</t>
  </si>
  <si>
    <t>3</t>
  </si>
  <si>
    <t>4</t>
  </si>
  <si>
    <t>5</t>
  </si>
  <si>
    <t>6</t>
  </si>
  <si>
    <t>к решению "О внесении изменений и дополнений</t>
  </si>
  <si>
    <t>Приложение 4</t>
  </si>
  <si>
    <t>Приложение 5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</si>
</sst>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4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/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" fontId="5" fillId="0" borderId="0" xfId="0" applyNumberFormat="1" applyFont="1"/>
    <xf numFmtId="49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4" fontId="5" fillId="0" borderId="0" xfId="0" applyNumberFormat="1" applyFont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2" borderId="0" xfId="0" applyFont="1" applyFill="1" applyAlignment="1">
      <alignment horizontal="right" vertical="distributed" wrapText="1"/>
    </xf>
    <xf numFmtId="0" fontId="2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right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32"/>
  <sheetViews>
    <sheetView tabSelected="1" view="pageBreakPreview" topLeftCell="A13" zoomScale="95" zoomScaleSheetLayoutView="95" workbookViewId="0">
      <selection activeCell="F20" sqref="F20"/>
    </sheetView>
  </sheetViews>
  <sheetFormatPr defaultColWidth="8.85546875" defaultRowHeight="15"/>
  <cols>
    <col min="1" max="1" width="5.5703125" style="2" customWidth="1"/>
    <col min="2" max="2" width="9.140625" style="2"/>
    <col min="3" max="3" width="54.28515625" style="2" customWidth="1"/>
    <col min="4" max="4" width="21.7109375" style="2" hidden="1" customWidth="1"/>
    <col min="5" max="5" width="22.140625" style="2" customWidth="1"/>
    <col min="6" max="6" width="23.42578125" style="2" customWidth="1"/>
    <col min="7" max="7" width="16" style="2" customWidth="1"/>
    <col min="8" max="16384" width="8.85546875" style="2"/>
  </cols>
  <sheetData>
    <row r="1" spans="2:6" ht="14.25" customHeight="1">
      <c r="D1" s="22" t="s">
        <v>63</v>
      </c>
      <c r="E1" s="22"/>
      <c r="F1" s="22"/>
    </row>
    <row r="2" spans="2:6" ht="14.25" customHeight="1">
      <c r="D2" s="22" t="s">
        <v>62</v>
      </c>
      <c r="E2" s="22"/>
      <c r="F2" s="22"/>
    </row>
    <row r="3" spans="2:6" ht="14.25" customHeight="1">
      <c r="D3" s="22" t="s">
        <v>53</v>
      </c>
      <c r="E3" s="22"/>
      <c r="F3" s="22"/>
    </row>
    <row r="4" spans="2:6" ht="14.25" customHeight="1">
      <c r="D4" s="22" t="s">
        <v>54</v>
      </c>
      <c r="E4" s="22"/>
      <c r="F4" s="22"/>
    </row>
    <row r="5" spans="2:6" ht="14.25" customHeight="1">
      <c r="D5" s="22" t="s">
        <v>55</v>
      </c>
      <c r="E5" s="22"/>
      <c r="F5" s="22"/>
    </row>
    <row r="6" spans="2:6" ht="14.25" customHeight="1">
      <c r="C6" s="16" t="s">
        <v>50</v>
      </c>
      <c r="D6" s="16"/>
      <c r="E6" s="16"/>
      <c r="F6" s="16"/>
    </row>
    <row r="7" spans="2:6" ht="14.25" customHeight="1">
      <c r="B7" s="17" t="s">
        <v>20</v>
      </c>
      <c r="C7" s="17"/>
      <c r="D7" s="17"/>
      <c r="E7" s="17"/>
      <c r="F7" s="17"/>
    </row>
    <row r="8" spans="2:6" ht="16.5" customHeight="1">
      <c r="B8" s="17" t="s">
        <v>22</v>
      </c>
      <c r="C8" s="17"/>
      <c r="D8" s="17"/>
      <c r="E8" s="17"/>
      <c r="F8" s="17"/>
    </row>
    <row r="9" spans="2:6" ht="12.75" customHeight="1">
      <c r="B9" s="17" t="s">
        <v>23</v>
      </c>
      <c r="C9" s="17"/>
      <c r="D9" s="17"/>
      <c r="E9" s="17"/>
      <c r="F9" s="17"/>
    </row>
    <row r="10" spans="2:6" ht="29.25" customHeight="1">
      <c r="B10" s="18" t="s">
        <v>24</v>
      </c>
      <c r="C10" s="18"/>
      <c r="D10" s="18"/>
      <c r="E10" s="18"/>
      <c r="F10" s="18"/>
    </row>
    <row r="11" spans="2:6" ht="18.75" customHeight="1">
      <c r="B11" s="19" t="s">
        <v>8</v>
      </c>
      <c r="C11" s="19"/>
      <c r="D11" s="19"/>
      <c r="E11" s="19"/>
      <c r="F11" s="19"/>
    </row>
    <row r="12" spans="2:6" ht="63.75" customHeight="1">
      <c r="B12" s="9" t="s">
        <v>0</v>
      </c>
      <c r="C12" s="9" t="s">
        <v>1</v>
      </c>
      <c r="D12" s="9" t="s">
        <v>10</v>
      </c>
      <c r="E12" s="9" t="s">
        <v>15</v>
      </c>
      <c r="F12" s="9" t="s">
        <v>16</v>
      </c>
    </row>
    <row r="13" spans="2:6" ht="21" customHeight="1">
      <c r="B13" s="10" t="s">
        <v>56</v>
      </c>
      <c r="C13" s="10" t="s">
        <v>57</v>
      </c>
      <c r="D13" s="10"/>
      <c r="E13" s="10" t="s">
        <v>58</v>
      </c>
      <c r="F13" s="10" t="s">
        <v>59</v>
      </c>
    </row>
    <row r="14" spans="2:6" ht="48.75" customHeight="1">
      <c r="B14" s="10" t="s">
        <v>2</v>
      </c>
      <c r="C14" s="11" t="s">
        <v>29</v>
      </c>
      <c r="D14" s="7">
        <v>3335332.63</v>
      </c>
      <c r="E14" s="14">
        <f t="shared" ref="E14:E26" si="0">F14-D14</f>
        <v>501721.37000000011</v>
      </c>
      <c r="F14" s="14">
        <v>3837054</v>
      </c>
    </row>
    <row r="15" spans="2:6" ht="66" customHeight="1">
      <c r="B15" s="10" t="s">
        <v>3</v>
      </c>
      <c r="C15" s="11" t="s">
        <v>30</v>
      </c>
      <c r="D15" s="7">
        <v>287030.64</v>
      </c>
      <c r="E15" s="14">
        <f t="shared" si="0"/>
        <v>0</v>
      </c>
      <c r="F15" s="14">
        <v>287030.64</v>
      </c>
    </row>
    <row r="16" spans="2:6" ht="30" customHeight="1">
      <c r="B16" s="10" t="s">
        <v>4</v>
      </c>
      <c r="C16" s="11" t="s">
        <v>31</v>
      </c>
      <c r="D16" s="7">
        <f>35796493.52+2000000+114203+27156</f>
        <v>37937852.520000003</v>
      </c>
      <c r="E16" s="14">
        <f t="shared" si="0"/>
        <v>10576954.199999996</v>
      </c>
      <c r="F16" s="14">
        <f>48054806.72+460000</f>
        <v>48514806.719999999</v>
      </c>
    </row>
    <row r="17" spans="2:6" ht="48" customHeight="1">
      <c r="B17" s="10" t="s">
        <v>5</v>
      </c>
      <c r="C17" s="11" t="s">
        <v>32</v>
      </c>
      <c r="D17" s="7">
        <v>148058</v>
      </c>
      <c r="E17" s="14">
        <f t="shared" si="0"/>
        <v>0</v>
      </c>
      <c r="F17" s="14">
        <v>148058</v>
      </c>
    </row>
    <row r="18" spans="2:6" ht="63.75" customHeight="1">
      <c r="B18" s="10" t="s">
        <v>41</v>
      </c>
      <c r="C18" s="11" t="s">
        <v>33</v>
      </c>
      <c r="D18" s="7">
        <v>722328.2</v>
      </c>
      <c r="E18" s="14">
        <f t="shared" si="0"/>
        <v>550779.5</v>
      </c>
      <c r="F18" s="14">
        <v>1273107.7</v>
      </c>
    </row>
    <row r="19" spans="2:6" ht="48" customHeight="1">
      <c r="B19" s="10" t="s">
        <v>42</v>
      </c>
      <c r="C19" s="11" t="s">
        <v>52</v>
      </c>
      <c r="D19" s="7">
        <f>43377712.71-22177+56100+150115+148102+46539+18876</f>
        <v>43775267.710000001</v>
      </c>
      <c r="E19" s="14">
        <f t="shared" si="0"/>
        <v>8125481</v>
      </c>
      <c r="F19" s="14">
        <f>51216034.71+684714</f>
        <v>51900748.710000001</v>
      </c>
    </row>
    <row r="20" spans="2:6" ht="33" customHeight="1">
      <c r="B20" s="10" t="s">
        <v>43</v>
      </c>
      <c r="C20" s="11" t="s">
        <v>35</v>
      </c>
      <c r="D20" s="7">
        <f>737168614.99-211170+129321+35100+2775000</f>
        <v>739896865.99000001</v>
      </c>
      <c r="E20" s="14">
        <f t="shared" si="0"/>
        <v>21136826.460000038</v>
      </c>
      <c r="F20" s="14">
        <f>761648402.45-583110-31600</f>
        <v>761033692.45000005</v>
      </c>
    </row>
    <row r="21" spans="2:6" ht="31.5" customHeight="1">
      <c r="B21" s="10" t="s">
        <v>44</v>
      </c>
      <c r="C21" s="11" t="s">
        <v>36</v>
      </c>
      <c r="D21" s="7">
        <v>76325436.959999993</v>
      </c>
      <c r="E21" s="14">
        <f t="shared" si="0"/>
        <v>2678300</v>
      </c>
      <c r="F21" s="14">
        <v>79003736.959999993</v>
      </c>
    </row>
    <row r="22" spans="2:6" ht="46.5" customHeight="1">
      <c r="B22" s="10" t="s">
        <v>45</v>
      </c>
      <c r="C22" s="11" t="s">
        <v>37</v>
      </c>
      <c r="D22" s="7">
        <v>26030564.5</v>
      </c>
      <c r="E22" s="14">
        <f t="shared" si="0"/>
        <v>1245733</v>
      </c>
      <c r="F22" s="14">
        <v>27276297.5</v>
      </c>
    </row>
    <row r="23" spans="2:6" ht="34.5" customHeight="1">
      <c r="B23" s="10" t="s">
        <v>46</v>
      </c>
      <c r="C23" s="11" t="s">
        <v>49</v>
      </c>
      <c r="D23" s="7">
        <v>864498</v>
      </c>
      <c r="E23" s="14">
        <f t="shared" si="0"/>
        <v>-8700</v>
      </c>
      <c r="F23" s="14">
        <v>855798</v>
      </c>
    </row>
    <row r="24" spans="2:6" ht="49.5" customHeight="1">
      <c r="B24" s="10" t="s">
        <v>47</v>
      </c>
      <c r="C24" s="11" t="s">
        <v>39</v>
      </c>
      <c r="D24" s="7">
        <f>11617811.02+211170+20000</f>
        <v>11848981.02</v>
      </c>
      <c r="E24" s="14">
        <f t="shared" si="0"/>
        <v>920056.24000000022</v>
      </c>
      <c r="F24" s="14">
        <v>12769037.26</v>
      </c>
    </row>
    <row r="25" spans="2:6" ht="49.5" customHeight="1">
      <c r="B25" s="10" t="s">
        <v>48</v>
      </c>
      <c r="C25" s="11" t="s">
        <v>40</v>
      </c>
      <c r="D25" s="7">
        <v>2000000</v>
      </c>
      <c r="E25" s="14">
        <f t="shared" si="0"/>
        <v>300000</v>
      </c>
      <c r="F25" s="14">
        <v>2300000</v>
      </c>
    </row>
    <row r="26" spans="2:6" ht="18" customHeight="1">
      <c r="B26" s="10"/>
      <c r="C26" s="11" t="s">
        <v>6</v>
      </c>
      <c r="D26" s="7">
        <v>22378545.129999999</v>
      </c>
      <c r="E26" s="14">
        <f t="shared" si="0"/>
        <v>1158623</v>
      </c>
      <c r="F26" s="14">
        <f>23997168.13-460000</f>
        <v>23537168.129999999</v>
      </c>
    </row>
    <row r="27" spans="2:6" ht="19.5" hidden="1" customHeight="1">
      <c r="B27" s="10"/>
      <c r="C27" s="11" t="s">
        <v>9</v>
      </c>
      <c r="D27" s="7">
        <v>0</v>
      </c>
      <c r="E27" s="14">
        <f t="shared" ref="E27" si="1">F27-D27</f>
        <v>0</v>
      </c>
      <c r="F27" s="14">
        <v>0</v>
      </c>
    </row>
    <row r="28" spans="2:6" ht="19.5" customHeight="1">
      <c r="B28" s="20" t="s">
        <v>7</v>
      </c>
      <c r="C28" s="21"/>
      <c r="D28" s="8">
        <f>D14+D15+D16+D17+D18+D19+D20+D21+D22+D23+D24+D25+D26+D27</f>
        <v>965550761.30000007</v>
      </c>
      <c r="E28" s="15">
        <f>E14+E15+E16+E17+E18+E19+E20+E21+E22+E23+E24+E25+E26+E27</f>
        <v>47185774.770000033</v>
      </c>
      <c r="F28" s="15">
        <f>F14+F15+F16+F17+F18+F19+F20+F21+F22+F23+F24+F25+F26+F27</f>
        <v>1012736536.0700001</v>
      </c>
    </row>
    <row r="29" spans="2:6">
      <c r="D29" s="5"/>
      <c r="E29" s="5"/>
      <c r="F29" s="5"/>
    </row>
    <row r="30" spans="2:6">
      <c r="D30" s="13">
        <v>965550761.29999995</v>
      </c>
      <c r="E30" s="5"/>
      <c r="F30" s="5"/>
    </row>
    <row r="31" spans="2:6">
      <c r="D31" s="13"/>
      <c r="E31" s="5"/>
      <c r="F31" s="5"/>
    </row>
    <row r="32" spans="2:6" hidden="1">
      <c r="D32" s="13">
        <f>D30-D28</f>
        <v>0</v>
      </c>
      <c r="E32" s="5"/>
      <c r="F32" s="13">
        <f>F30-F28</f>
        <v>-1012736536.0700001</v>
      </c>
    </row>
  </sheetData>
  <mergeCells count="12">
    <mergeCell ref="D1:F1"/>
    <mergeCell ref="D2:F2"/>
    <mergeCell ref="D3:F3"/>
    <mergeCell ref="D4:F4"/>
    <mergeCell ref="D5:F5"/>
    <mergeCell ref="C6:F6"/>
    <mergeCell ref="B7:F7"/>
    <mergeCell ref="B10:F10"/>
    <mergeCell ref="B11:F11"/>
    <mergeCell ref="B28:C28"/>
    <mergeCell ref="B8:F8"/>
    <mergeCell ref="B9:F9"/>
  </mergeCells>
  <pageMargins left="0.9055118110236221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"/>
  <sheetViews>
    <sheetView view="pageBreakPreview" zoomScale="91" zoomScaleSheetLayoutView="91" workbookViewId="0">
      <selection activeCell="D23" sqref="D23"/>
    </sheetView>
  </sheetViews>
  <sheetFormatPr defaultColWidth="9.140625" defaultRowHeight="15"/>
  <cols>
    <col min="1" max="1" width="6.5703125" style="2" customWidth="1"/>
    <col min="2" max="2" width="51.7109375" style="2" customWidth="1"/>
    <col min="3" max="3" width="14.5703125" style="2" hidden="1" customWidth="1"/>
    <col min="4" max="4" width="15" style="2" customWidth="1"/>
    <col min="5" max="5" width="16" style="2" customWidth="1"/>
    <col min="6" max="6" width="14.85546875" style="2" hidden="1" customWidth="1"/>
    <col min="7" max="7" width="14.5703125" style="2" customWidth="1"/>
    <col min="8" max="8" width="16.42578125" style="2" customWidth="1"/>
    <col min="9" max="10" width="10.7109375" style="2" customWidth="1"/>
    <col min="11" max="11" width="10.28515625" style="2" customWidth="1"/>
    <col min="12" max="12" width="9.85546875" style="2" customWidth="1"/>
    <col min="13" max="13" width="9.7109375" style="2" customWidth="1"/>
    <col min="14" max="16384" width="9.140625" style="2"/>
  </cols>
  <sheetData>
    <row r="1" spans="1:10">
      <c r="E1" s="22" t="s">
        <v>64</v>
      </c>
      <c r="F1" s="22"/>
      <c r="G1" s="22"/>
      <c r="H1" s="22"/>
    </row>
    <row r="2" spans="1:10">
      <c r="D2" s="12"/>
      <c r="E2" s="22" t="s">
        <v>62</v>
      </c>
      <c r="F2" s="22"/>
      <c r="G2" s="22"/>
      <c r="H2" s="22"/>
    </row>
    <row r="3" spans="1:10">
      <c r="D3" s="22" t="s">
        <v>53</v>
      </c>
      <c r="E3" s="22"/>
      <c r="F3" s="22"/>
      <c r="G3" s="22"/>
      <c r="H3" s="22"/>
    </row>
    <row r="4" spans="1:10">
      <c r="D4" s="22" t="s">
        <v>54</v>
      </c>
      <c r="E4" s="22"/>
      <c r="F4" s="22"/>
      <c r="G4" s="22"/>
      <c r="H4" s="22"/>
    </row>
    <row r="5" spans="1:10">
      <c r="D5" s="22" t="s">
        <v>55</v>
      </c>
      <c r="E5" s="22"/>
      <c r="F5" s="22"/>
      <c r="G5" s="22"/>
      <c r="H5" s="22"/>
    </row>
    <row r="6" spans="1:10" ht="14.25" customHeight="1">
      <c r="B6" s="16" t="s">
        <v>51</v>
      </c>
      <c r="C6" s="16"/>
      <c r="D6" s="16"/>
      <c r="E6" s="16"/>
      <c r="F6" s="16"/>
      <c r="G6" s="16"/>
      <c r="H6" s="16"/>
    </row>
    <row r="7" spans="1:10" ht="15" customHeight="1">
      <c r="A7" s="17" t="s">
        <v>21</v>
      </c>
      <c r="B7" s="17"/>
      <c r="C7" s="17"/>
      <c r="D7" s="17"/>
      <c r="E7" s="17"/>
      <c r="F7" s="17"/>
      <c r="G7" s="17"/>
      <c r="H7" s="17"/>
      <c r="I7" s="1"/>
      <c r="J7" s="1"/>
    </row>
    <row r="8" spans="1:10" ht="15" customHeight="1">
      <c r="A8" s="17" t="s">
        <v>22</v>
      </c>
      <c r="B8" s="17"/>
      <c r="C8" s="17"/>
      <c r="D8" s="17"/>
      <c r="E8" s="17"/>
      <c r="F8" s="17"/>
      <c r="G8" s="17"/>
      <c r="H8" s="17"/>
      <c r="I8" s="1"/>
      <c r="J8" s="1"/>
    </row>
    <row r="9" spans="1:10" ht="15.75" customHeight="1">
      <c r="A9" s="17" t="s">
        <v>23</v>
      </c>
      <c r="B9" s="17"/>
      <c r="C9" s="17"/>
      <c r="D9" s="17"/>
      <c r="E9" s="17"/>
      <c r="F9" s="17"/>
      <c r="G9" s="17"/>
      <c r="H9" s="17"/>
      <c r="I9" s="1"/>
      <c r="J9" s="1"/>
    </row>
    <row r="10" spans="1:10" ht="25.5" customHeight="1">
      <c r="A10" s="18" t="s">
        <v>25</v>
      </c>
      <c r="B10" s="18"/>
      <c r="C10" s="18"/>
      <c r="D10" s="18"/>
      <c r="E10" s="18"/>
      <c r="F10" s="18"/>
      <c r="G10" s="18"/>
      <c r="H10" s="18"/>
    </row>
    <row r="11" spans="1:10" ht="18.75" customHeight="1">
      <c r="A11" s="19" t="s">
        <v>8</v>
      </c>
      <c r="B11" s="19"/>
      <c r="C11" s="19"/>
      <c r="D11" s="19"/>
      <c r="E11" s="19"/>
      <c r="F11" s="19"/>
      <c r="G11" s="19"/>
      <c r="H11" s="19"/>
    </row>
    <row r="12" spans="1:10" ht="36" customHeight="1">
      <c r="A12" s="3" t="s">
        <v>0</v>
      </c>
      <c r="B12" s="3" t="s">
        <v>1</v>
      </c>
      <c r="C12" s="3" t="s">
        <v>17</v>
      </c>
      <c r="D12" s="3" t="s">
        <v>18</v>
      </c>
      <c r="E12" s="3" t="s">
        <v>19</v>
      </c>
      <c r="F12" s="3" t="s">
        <v>26</v>
      </c>
      <c r="G12" s="3" t="s">
        <v>27</v>
      </c>
      <c r="H12" s="3" t="s">
        <v>28</v>
      </c>
    </row>
    <row r="13" spans="1:10" ht="19.5" customHeight="1">
      <c r="A13" s="3" t="s">
        <v>56</v>
      </c>
      <c r="B13" s="3" t="s">
        <v>57</v>
      </c>
      <c r="C13" s="3"/>
      <c r="D13" s="3" t="s">
        <v>58</v>
      </c>
      <c r="E13" s="3" t="s">
        <v>59</v>
      </c>
      <c r="F13" s="3"/>
      <c r="G13" s="3" t="s">
        <v>60</v>
      </c>
      <c r="H13" s="3" t="s">
        <v>61</v>
      </c>
    </row>
    <row r="14" spans="1:10" ht="47.25" hidden="1">
      <c r="A14" s="10" t="s">
        <v>2</v>
      </c>
      <c r="B14" s="11" t="s">
        <v>11</v>
      </c>
      <c r="C14" s="7">
        <v>0</v>
      </c>
      <c r="D14" s="7">
        <f>E14-C14</f>
        <v>0</v>
      </c>
      <c r="E14" s="7">
        <v>0</v>
      </c>
      <c r="F14" s="7">
        <v>0</v>
      </c>
      <c r="G14" s="7">
        <f>H14-F14</f>
        <v>0</v>
      </c>
      <c r="H14" s="7">
        <v>0</v>
      </c>
    </row>
    <row r="15" spans="1:10" ht="47.25" customHeight="1">
      <c r="A15" s="10" t="s">
        <v>2</v>
      </c>
      <c r="B15" s="11" t="s">
        <v>29</v>
      </c>
      <c r="C15" s="7">
        <v>1607100</v>
      </c>
      <c r="D15" s="7">
        <f t="shared" ref="D15:D31" si="0">E15-C15</f>
        <v>0</v>
      </c>
      <c r="E15" s="7">
        <v>1607100</v>
      </c>
      <c r="F15" s="7">
        <v>1607100</v>
      </c>
      <c r="G15" s="7">
        <f t="shared" ref="G15:G31" si="1">H15-F15</f>
        <v>0</v>
      </c>
      <c r="H15" s="7">
        <v>1607100</v>
      </c>
    </row>
    <row r="16" spans="1:10" ht="31.5" hidden="1">
      <c r="A16" s="10" t="s">
        <v>3</v>
      </c>
      <c r="B16" s="11" t="s">
        <v>12</v>
      </c>
      <c r="C16" s="7">
        <v>0</v>
      </c>
      <c r="D16" s="7">
        <f t="shared" si="0"/>
        <v>0</v>
      </c>
      <c r="E16" s="7">
        <v>0</v>
      </c>
      <c r="F16" s="7">
        <v>0</v>
      </c>
      <c r="G16" s="7">
        <f t="shared" si="1"/>
        <v>0</v>
      </c>
      <c r="H16" s="7">
        <v>0</v>
      </c>
    </row>
    <row r="17" spans="1:9" ht="63" hidden="1">
      <c r="A17" s="10" t="s">
        <v>3</v>
      </c>
      <c r="B17" s="11" t="s">
        <v>30</v>
      </c>
      <c r="C17" s="7">
        <v>0</v>
      </c>
      <c r="D17" s="7">
        <f t="shared" si="0"/>
        <v>0</v>
      </c>
      <c r="E17" s="7">
        <v>0</v>
      </c>
      <c r="F17" s="7">
        <v>0</v>
      </c>
      <c r="G17" s="7">
        <f t="shared" si="1"/>
        <v>0</v>
      </c>
      <c r="H17" s="7">
        <v>0</v>
      </c>
    </row>
    <row r="18" spans="1:9" ht="31.5" hidden="1">
      <c r="A18" s="10" t="s">
        <v>4</v>
      </c>
      <c r="B18" s="11" t="s">
        <v>13</v>
      </c>
      <c r="C18" s="7">
        <v>0</v>
      </c>
      <c r="D18" s="7">
        <f t="shared" si="0"/>
        <v>0</v>
      </c>
      <c r="E18" s="7">
        <v>0</v>
      </c>
      <c r="F18" s="7">
        <v>0</v>
      </c>
      <c r="G18" s="7">
        <f t="shared" si="1"/>
        <v>0</v>
      </c>
      <c r="H18" s="7">
        <v>0</v>
      </c>
    </row>
    <row r="19" spans="1:9" ht="31.5">
      <c r="A19" s="10" t="s">
        <v>4</v>
      </c>
      <c r="B19" s="11" t="s">
        <v>31</v>
      </c>
      <c r="C19" s="7">
        <v>23621400</v>
      </c>
      <c r="D19" s="7">
        <f t="shared" si="0"/>
        <v>0</v>
      </c>
      <c r="E19" s="7">
        <v>23621400</v>
      </c>
      <c r="F19" s="7">
        <v>66531300</v>
      </c>
      <c r="G19" s="7">
        <f t="shared" si="1"/>
        <v>0</v>
      </c>
      <c r="H19" s="7">
        <v>66531300</v>
      </c>
    </row>
    <row r="20" spans="1:9" ht="31.5" hidden="1">
      <c r="A20" s="10" t="s">
        <v>5</v>
      </c>
      <c r="B20" s="11" t="s">
        <v>14</v>
      </c>
      <c r="C20" s="7">
        <v>0</v>
      </c>
      <c r="D20" s="7">
        <f t="shared" si="0"/>
        <v>0</v>
      </c>
      <c r="E20" s="7">
        <v>0</v>
      </c>
      <c r="F20" s="7">
        <v>0</v>
      </c>
      <c r="G20" s="7">
        <f t="shared" si="1"/>
        <v>0</v>
      </c>
      <c r="H20" s="7">
        <v>0</v>
      </c>
    </row>
    <row r="21" spans="1:9" ht="31.5" hidden="1">
      <c r="A21" s="10" t="s">
        <v>5</v>
      </c>
      <c r="B21" s="11" t="s">
        <v>32</v>
      </c>
      <c r="C21" s="7">
        <v>0</v>
      </c>
      <c r="D21" s="7">
        <f t="shared" si="0"/>
        <v>0</v>
      </c>
      <c r="E21" s="7">
        <v>0</v>
      </c>
      <c r="F21" s="7">
        <v>0</v>
      </c>
      <c r="G21" s="7">
        <f t="shared" si="1"/>
        <v>0</v>
      </c>
      <c r="H21" s="7">
        <v>0</v>
      </c>
    </row>
    <row r="22" spans="1:9" ht="66" hidden="1" customHeight="1">
      <c r="A22" s="10" t="s">
        <v>41</v>
      </c>
      <c r="B22" s="11" t="s">
        <v>33</v>
      </c>
      <c r="C22" s="7">
        <v>0</v>
      </c>
      <c r="D22" s="7">
        <f t="shared" si="0"/>
        <v>0</v>
      </c>
      <c r="E22" s="7">
        <v>0</v>
      </c>
      <c r="F22" s="7">
        <v>0</v>
      </c>
      <c r="G22" s="7">
        <f t="shared" si="1"/>
        <v>0</v>
      </c>
      <c r="H22" s="7">
        <v>0</v>
      </c>
    </row>
    <row r="23" spans="1:9" ht="51.6" customHeight="1">
      <c r="A23" s="10" t="s">
        <v>42</v>
      </c>
      <c r="B23" s="11" t="s">
        <v>34</v>
      </c>
      <c r="C23" s="7">
        <v>29459770</v>
      </c>
      <c r="D23" s="7">
        <f t="shared" si="0"/>
        <v>0</v>
      </c>
      <c r="E23" s="7">
        <v>29459770</v>
      </c>
      <c r="F23" s="7">
        <v>29458270</v>
      </c>
      <c r="G23" s="7">
        <f t="shared" si="1"/>
        <v>0</v>
      </c>
      <c r="H23" s="7">
        <v>29458270</v>
      </c>
    </row>
    <row r="24" spans="1:9" ht="47.25">
      <c r="A24" s="10" t="s">
        <v>43</v>
      </c>
      <c r="B24" s="11" t="s">
        <v>35</v>
      </c>
      <c r="C24" s="7">
        <f>584246234-3000000</f>
        <v>581246234</v>
      </c>
      <c r="D24" s="7">
        <f t="shared" si="0"/>
        <v>0</v>
      </c>
      <c r="E24" s="7">
        <f>584246234-3000000</f>
        <v>581246234</v>
      </c>
      <c r="F24" s="7">
        <f>367655795-3000000</f>
        <v>364655795</v>
      </c>
      <c r="G24" s="7">
        <f t="shared" si="1"/>
        <v>0</v>
      </c>
      <c r="H24" s="7">
        <f>367655795-3000000</f>
        <v>364655795</v>
      </c>
      <c r="I24" s="5"/>
    </row>
    <row r="25" spans="1:9" ht="31.5">
      <c r="A25" s="10" t="s">
        <v>44</v>
      </c>
      <c r="B25" s="11" t="s">
        <v>36</v>
      </c>
      <c r="C25" s="7">
        <v>50163100</v>
      </c>
      <c r="D25" s="7">
        <f t="shared" si="0"/>
        <v>1776287.5799999982</v>
      </c>
      <c r="E25" s="7">
        <f>50163100+1776287.58</f>
        <v>51939387.579999998</v>
      </c>
      <c r="F25" s="7">
        <v>50163100</v>
      </c>
      <c r="G25" s="7">
        <f t="shared" si="1"/>
        <v>1776287.5799999982</v>
      </c>
      <c r="H25" s="7">
        <f>50163100+1776287.58</f>
        <v>51939387.579999998</v>
      </c>
    </row>
    <row r="26" spans="1:9" ht="47.25">
      <c r="A26" s="10" t="s">
        <v>45</v>
      </c>
      <c r="B26" s="11" t="s">
        <v>37</v>
      </c>
      <c r="C26" s="7">
        <v>14164338</v>
      </c>
      <c r="D26" s="7">
        <f t="shared" si="0"/>
        <v>0</v>
      </c>
      <c r="E26" s="7">
        <v>14164338</v>
      </c>
      <c r="F26" s="7">
        <v>14164338</v>
      </c>
      <c r="G26" s="7">
        <f t="shared" si="1"/>
        <v>0</v>
      </c>
      <c r="H26" s="7">
        <v>14164338</v>
      </c>
    </row>
    <row r="27" spans="1:9" ht="47.25" hidden="1">
      <c r="A27" s="10" t="s">
        <v>46</v>
      </c>
      <c r="B27" s="11" t="s">
        <v>38</v>
      </c>
      <c r="C27" s="7">
        <v>0</v>
      </c>
      <c r="D27" s="7">
        <f t="shared" si="0"/>
        <v>0</v>
      </c>
      <c r="E27" s="7">
        <v>0</v>
      </c>
      <c r="F27" s="7">
        <v>0</v>
      </c>
      <c r="G27" s="7">
        <f t="shared" si="1"/>
        <v>0</v>
      </c>
      <c r="H27" s="7">
        <v>0</v>
      </c>
    </row>
    <row r="28" spans="1:9" ht="47.25">
      <c r="A28" s="10" t="s">
        <v>47</v>
      </c>
      <c r="B28" s="11" t="s">
        <v>39</v>
      </c>
      <c r="C28" s="7">
        <v>8544400</v>
      </c>
      <c r="D28" s="7">
        <f t="shared" si="0"/>
        <v>0</v>
      </c>
      <c r="E28" s="7">
        <v>8544400</v>
      </c>
      <c r="F28" s="7">
        <v>8544400</v>
      </c>
      <c r="G28" s="7">
        <f t="shared" si="1"/>
        <v>0</v>
      </c>
      <c r="H28" s="7">
        <v>8544400</v>
      </c>
    </row>
    <row r="29" spans="1:9" ht="55.5" customHeight="1">
      <c r="A29" s="10" t="s">
        <v>48</v>
      </c>
      <c r="B29" s="11" t="s">
        <v>40</v>
      </c>
      <c r="C29" s="7">
        <v>2000000</v>
      </c>
      <c r="D29" s="7">
        <f t="shared" si="0"/>
        <v>0</v>
      </c>
      <c r="E29" s="7">
        <v>2000000</v>
      </c>
      <c r="F29" s="7">
        <v>2000000</v>
      </c>
      <c r="G29" s="7">
        <f t="shared" si="1"/>
        <v>0</v>
      </c>
      <c r="H29" s="7">
        <v>2000000</v>
      </c>
    </row>
    <row r="30" spans="1:9" ht="21" customHeight="1">
      <c r="A30" s="10"/>
      <c r="B30" s="11" t="s">
        <v>6</v>
      </c>
      <c r="C30" s="7">
        <f>22304034+1000000-1133800</f>
        <v>22170234</v>
      </c>
      <c r="D30" s="7">
        <f t="shared" si="0"/>
        <v>0</v>
      </c>
      <c r="E30" s="7">
        <f>22304034+1000000-1133800</f>
        <v>22170234</v>
      </c>
      <c r="F30" s="7">
        <f>22260134+1000000-1133800</f>
        <v>22126334</v>
      </c>
      <c r="G30" s="7">
        <f t="shared" si="1"/>
        <v>0</v>
      </c>
      <c r="H30" s="7">
        <f>22260134+1000000-1133800</f>
        <v>22126334</v>
      </c>
    </row>
    <row r="31" spans="1:9" ht="18" customHeight="1">
      <c r="A31" s="6"/>
      <c r="B31" s="4" t="s">
        <v>9</v>
      </c>
      <c r="C31" s="7">
        <v>6404602</v>
      </c>
      <c r="D31" s="7">
        <f t="shared" si="0"/>
        <v>0</v>
      </c>
      <c r="E31" s="7">
        <v>6404602</v>
      </c>
      <c r="F31" s="7">
        <v>13030308</v>
      </c>
      <c r="G31" s="7">
        <f t="shared" si="1"/>
        <v>0</v>
      </c>
      <c r="H31" s="7">
        <v>13030308</v>
      </c>
    </row>
    <row r="32" spans="1:9" ht="18" customHeight="1">
      <c r="A32" s="23" t="s">
        <v>7</v>
      </c>
      <c r="B32" s="24"/>
      <c r="C32" s="8">
        <f t="shared" ref="C32" si="2">C14+C16+C18+C20+C30+C31+C15+C17+C19+C21+C22+C23+C24+C25+C26+C27+C28+C29</f>
        <v>739381178</v>
      </c>
      <c r="D32" s="8">
        <f t="shared" ref="D32:H32" si="3">D14+D16+D18+D20+D30+D31+D15+D17+D19+D21+D22+D23+D24+D25+D26+D27+D28+D29</f>
        <v>1776287.5799999982</v>
      </c>
      <c r="E32" s="8">
        <f t="shared" si="3"/>
        <v>741157465.58000004</v>
      </c>
      <c r="F32" s="8">
        <f t="shared" ref="F32" si="4">F14+F16+F18+F20+F30+F31+F15+F17+F19+F21+F22+F23+F24+F25+F26+F27+F28+F29</f>
        <v>572280945</v>
      </c>
      <c r="G32" s="8">
        <f t="shared" ref="G32" si="5">G14+G16+G18+G20+G30+G31+G15+G17+G19+G21+G22+G23+G24+G25+G26+G27+G28+G29</f>
        <v>1776287.5799999982</v>
      </c>
      <c r="H32" s="8">
        <f t="shared" si="3"/>
        <v>574057232.58000004</v>
      </c>
    </row>
    <row r="34" spans="3:8">
      <c r="C34" s="5">
        <v>739381178</v>
      </c>
      <c r="D34" s="5"/>
      <c r="E34" s="5"/>
      <c r="F34" s="5">
        <v>572280945</v>
      </c>
      <c r="G34" s="5"/>
      <c r="H34" s="5"/>
    </row>
    <row r="35" spans="3:8">
      <c r="C35" s="5"/>
      <c r="D35" s="5"/>
      <c r="E35" s="5"/>
      <c r="F35" s="5"/>
      <c r="G35" s="5"/>
      <c r="H35" s="5"/>
    </row>
    <row r="36" spans="3:8">
      <c r="C36" s="5">
        <f>C34-C32</f>
        <v>0</v>
      </c>
      <c r="D36" s="5"/>
      <c r="E36" s="5"/>
      <c r="F36" s="5">
        <f>F34-F32</f>
        <v>0</v>
      </c>
      <c r="G36" s="5"/>
      <c r="H36" s="5"/>
    </row>
    <row r="37" spans="3:8">
      <c r="C37" s="5"/>
      <c r="D37" s="5"/>
      <c r="E37" s="5"/>
      <c r="F37" s="5"/>
      <c r="G37" s="5"/>
      <c r="H37" s="5"/>
    </row>
    <row r="38" spans="3:8">
      <c r="C38" s="5"/>
      <c r="D38" s="5"/>
      <c r="E38" s="5"/>
      <c r="F38" s="5"/>
      <c r="G38" s="5"/>
      <c r="H38" s="5"/>
    </row>
  </sheetData>
  <mergeCells count="12">
    <mergeCell ref="D5:H5"/>
    <mergeCell ref="E1:H1"/>
    <mergeCell ref="E2:H2"/>
    <mergeCell ref="D3:H3"/>
    <mergeCell ref="D4:H4"/>
    <mergeCell ref="A32:B32"/>
    <mergeCell ref="B6:H6"/>
    <mergeCell ref="A7:H7"/>
    <mergeCell ref="A8:H8"/>
    <mergeCell ref="A9:H9"/>
    <mergeCell ref="A10:H10"/>
    <mergeCell ref="A11:H11"/>
  </mergeCells>
  <pageMargins left="0.9055118110236221" right="0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2019г</vt:lpstr>
      <vt:lpstr>2020-2021гг</vt:lpstr>
      <vt:lpstr>Лист1</vt:lpstr>
      <vt:lpstr>'2020-2021гг'!Область_печати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2019-10-22T08:25:04Z</dcterms:modified>
</cp:coreProperties>
</file>