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2020" sheetId="5" r:id="rId1"/>
  </sheets>
  <calcPr calcId="124519"/>
</workbook>
</file>

<file path=xl/calcChain.xml><?xml version="1.0" encoding="utf-8"?>
<calcChain xmlns="http://schemas.openxmlformats.org/spreadsheetml/2006/main">
  <c r="J10" i="5"/>
  <c r="I10"/>
  <c r="H10"/>
  <c r="G10"/>
  <c r="G9" s="1"/>
  <c r="J13" l="1"/>
  <c r="J19"/>
  <c r="N19" s="1"/>
  <c r="M19"/>
  <c r="L19"/>
  <c r="C19"/>
  <c r="E10"/>
  <c r="F11"/>
  <c r="F10" s="1"/>
  <c r="D10"/>
  <c r="C10" s="1"/>
  <c r="K19" l="1"/>
  <c r="G19"/>
  <c r="L18"/>
  <c r="C18"/>
  <c r="G18" l="1"/>
  <c r="N18"/>
  <c r="M18"/>
  <c r="K18" l="1"/>
  <c r="M13" l="1"/>
  <c r="L13"/>
  <c r="G13"/>
  <c r="C13"/>
  <c r="N12"/>
  <c r="K12" s="1"/>
  <c r="N11"/>
  <c r="M11"/>
  <c r="M10" s="1"/>
  <c r="L11"/>
  <c r="L10" s="1"/>
  <c r="G11"/>
  <c r="C11"/>
  <c r="J9"/>
  <c r="I9"/>
  <c r="H9"/>
  <c r="F9"/>
  <c r="E9"/>
  <c r="D9"/>
  <c r="M9" l="1"/>
  <c r="C9"/>
  <c r="L9"/>
  <c r="N13"/>
  <c r="K11"/>
  <c r="N10" l="1"/>
  <c r="N9" s="1"/>
  <c r="K13"/>
  <c r="K10" l="1"/>
  <c r="K9" s="1"/>
</calcChain>
</file>

<file path=xl/comments1.xml><?xml version="1.0" encoding="utf-8"?>
<comments xmlns="http://schemas.openxmlformats.org/spreadsheetml/2006/main">
  <authors>
    <author>Автор</author>
  </authors>
  <commentList>
    <comment ref="K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500 ремонт
</t>
        </r>
      </text>
    </comment>
  </commentList>
</comments>
</file>

<file path=xl/sharedStrings.xml><?xml version="1.0" encoding="utf-8"?>
<sst xmlns="http://schemas.openxmlformats.org/spreadsheetml/2006/main" count="33" uniqueCount="25">
  <si>
    <t>№ п/п</t>
  </si>
  <si>
    <t xml:space="preserve">Наименование </t>
  </si>
  <si>
    <t xml:space="preserve">Всего </t>
  </si>
  <si>
    <t>Федеральный бюджет (справочно)</t>
  </si>
  <si>
    <t>Республиканский бюджет Республики Алтай (справочно)</t>
  </si>
  <si>
    <t>Местный бюджет</t>
  </si>
  <si>
    <t>ВСЕГО</t>
  </si>
  <si>
    <t>1.1</t>
  </si>
  <si>
    <t>( рублей)</t>
  </si>
  <si>
    <t>Содержание, капитальный ремонт и ремонт автомобильных дорог общего пользования местного значения, в том числе дорожных сооружений на них, относящихся к муниципальной собственности</t>
  </si>
  <si>
    <t>1.2</t>
  </si>
  <si>
    <t xml:space="preserve">Сумма на 2020 год </t>
  </si>
  <si>
    <t xml:space="preserve"> изменения </t>
  </si>
  <si>
    <t>1</t>
  </si>
  <si>
    <t>Приобретение спецтехники( дорожно-эксплуатационной техники) и  расходы по ее содержанию</t>
  </si>
  <si>
    <t>в том числе платежи по лизингу</t>
  </si>
  <si>
    <t xml:space="preserve">С учетом изменений сумма на 2020 год </t>
  </si>
  <si>
    <t>Дорожный фонд муниципального образования в части сохранения и развития автомобильных дорог и искусственных сооружений на них в рамках подпрограммы "Развитие внутренней инфраструктуры и обеспечение безопасности жизнедеятельности населения"  муниципальной программы "Повышение систем жизнеобеспечения
МО "Усть-Коксинский район" Республики Алтай
 в том числе:</t>
  </si>
  <si>
    <t xml:space="preserve"> Распределение бюджетных ассигнований Дорожного фонда муниципального образования «Усть-Коксинский район» Республики Алтай на  2020  год</t>
  </si>
  <si>
    <t>Разработка технических паспортов автомобильных дорог</t>
  </si>
  <si>
    <t>1.3</t>
  </si>
  <si>
    <t>Приложение   8                                                                                            к  решению «О бюджете муниципального образования " Усть-Коксинский район"  РА на 2020 год                                                          и плановый период 2021 и 2022 годов»</t>
  </si>
  <si>
    <t>1.4</t>
  </si>
  <si>
    <t>Разработка ПСД (мост Сахсабай)</t>
  </si>
  <si>
    <t>Приложение  4                                                                                                  к  решению «О внесению изменений и дополнений в решение " О бюджете муниципального образования " Усть-Коксинский район"  РА на 2020 год   и плановый период 2021 и 2022 годов»</t>
  </si>
</sst>
</file>

<file path=xl/styles.xml><?xml version="1.0" encoding="utf-8"?>
<styleSheet xmlns="http://schemas.openxmlformats.org/spreadsheetml/2006/main">
  <numFmts count="1">
    <numFmt numFmtId="164" formatCode="#,##0.0_р_."/>
  </numFmts>
  <fonts count="10"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36">
    <xf numFmtId="0" fontId="0" fillId="0" borderId="0" xfId="0"/>
    <xf numFmtId="0" fontId="2" fillId="0" borderId="0" xfId="1" applyFont="1" applyAlignment="1">
      <alignment vertical="top" wrapText="1"/>
    </xf>
    <xf numFmtId="0" fontId="2" fillId="0" borderId="0" xfId="1" applyNumberFormat="1" applyFont="1" applyFill="1" applyBorder="1" applyAlignment="1" applyProtection="1">
      <alignment horizontal="justify" vertical="center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4" fillId="0" borderId="0" xfId="1" applyFont="1" applyBorder="1" applyAlignment="1">
      <alignment horizontal="justify" vertical="center" wrapText="1"/>
    </xf>
    <xf numFmtId="0" fontId="5" fillId="0" borderId="0" xfId="1" applyFont="1" applyAlignment="1">
      <alignment vertical="top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top" wrapText="1"/>
    </xf>
    <xf numFmtId="0" fontId="4" fillId="0" borderId="1" xfId="1" applyNumberFormat="1" applyFont="1" applyFill="1" applyBorder="1" applyAlignment="1" applyProtection="1">
      <alignment horizontal="justify" vertical="center" wrapText="1"/>
    </xf>
    <xf numFmtId="4" fontId="4" fillId="0" borderId="1" xfId="1" applyNumberFormat="1" applyFont="1" applyFill="1" applyBorder="1" applyAlignment="1" applyProtection="1">
      <alignment horizontal="center" vertical="center" wrapText="1"/>
    </xf>
    <xf numFmtId="4" fontId="2" fillId="0" borderId="1" xfId="1" applyNumberFormat="1" applyFont="1" applyFill="1" applyBorder="1" applyAlignment="1" applyProtection="1">
      <alignment horizontal="center" vertical="center" wrapText="1"/>
    </xf>
    <xf numFmtId="164" fontId="2" fillId="0" borderId="1" xfId="1" applyNumberFormat="1" applyFont="1" applyFill="1" applyBorder="1" applyAlignment="1" applyProtection="1">
      <alignment horizontal="center" vertical="center" wrapText="1"/>
    </xf>
    <xf numFmtId="49" fontId="2" fillId="0" borderId="0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Fill="1" applyBorder="1" applyAlignment="1" applyProtection="1">
      <alignment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/>
    </xf>
    <xf numFmtId="0" fontId="6" fillId="0" borderId="1" xfId="0" applyFont="1" applyBorder="1" applyAlignment="1">
      <alignment wrapText="1"/>
    </xf>
    <xf numFmtId="4" fontId="7" fillId="0" borderId="1" xfId="1" applyNumberFormat="1" applyFont="1" applyFill="1" applyBorder="1" applyAlignment="1" applyProtection="1">
      <alignment horizontal="center" vertical="center" wrapText="1"/>
    </xf>
    <xf numFmtId="0" fontId="6" fillId="0" borderId="5" xfId="0" applyFont="1" applyBorder="1" applyAlignment="1">
      <alignment wrapText="1"/>
    </xf>
    <xf numFmtId="4" fontId="2" fillId="0" borderId="5" xfId="1" applyNumberFormat="1" applyFont="1" applyFill="1" applyBorder="1" applyAlignment="1" applyProtection="1">
      <alignment horizontal="center" vertical="center" wrapText="1"/>
    </xf>
    <xf numFmtId="0" fontId="2" fillId="0" borderId="5" xfId="1" applyNumberFormat="1" applyFont="1" applyFill="1" applyBorder="1" applyAlignment="1" applyProtection="1">
      <alignment vertical="center" wrapText="1"/>
    </xf>
    <xf numFmtId="0" fontId="2" fillId="0" borderId="0" xfId="1" applyFont="1" applyAlignment="1">
      <alignment horizontal="right" vertical="top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justify" vertical="center" wrapText="1"/>
    </xf>
    <xf numFmtId="0" fontId="6" fillId="0" borderId="1" xfId="0" applyFont="1" applyBorder="1" applyAlignment="1">
      <alignment vertical="top" wrapText="1"/>
    </xf>
    <xf numFmtId="0" fontId="2" fillId="0" borderId="1" xfId="1" applyNumberFormat="1" applyFont="1" applyFill="1" applyBorder="1" applyAlignment="1" applyProtection="1">
      <alignment vertical="top" wrapText="1"/>
    </xf>
    <xf numFmtId="0" fontId="2" fillId="2" borderId="0" xfId="1" applyFont="1" applyFill="1" applyAlignment="1">
      <alignment horizontal="right" vertical="top" wrapText="1"/>
    </xf>
    <xf numFmtId="0" fontId="3" fillId="0" borderId="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zoomScaleSheetLayoutView="100" workbookViewId="0">
      <selection activeCell="I12" sqref="I12"/>
    </sheetView>
  </sheetViews>
  <sheetFormatPr defaultColWidth="8.88671875" defaultRowHeight="13.2"/>
  <cols>
    <col min="1" max="1" width="6.33203125" style="1" customWidth="1"/>
    <col min="2" max="2" width="42" style="2" customWidth="1"/>
    <col min="3" max="3" width="14" style="3" hidden="1" customWidth="1"/>
    <col min="4" max="4" width="8.88671875" style="3" hidden="1" customWidth="1"/>
    <col min="5" max="5" width="10" style="3" hidden="1" customWidth="1"/>
    <col min="6" max="6" width="13.88671875" style="3" hidden="1" customWidth="1"/>
    <col min="7" max="7" width="12.44140625" style="3" customWidth="1"/>
    <col min="8" max="8" width="11.5546875" style="3" customWidth="1"/>
    <col min="9" max="9" width="13" style="3" customWidth="1"/>
    <col min="10" max="10" width="13.33203125" style="3" customWidth="1"/>
    <col min="11" max="11" width="14.6640625" style="3" customWidth="1"/>
    <col min="12" max="12" width="13" style="3" customWidth="1"/>
    <col min="13" max="13" width="12.44140625" style="3" customWidth="1"/>
    <col min="14" max="14" width="13.33203125" style="3" customWidth="1"/>
    <col min="15" max="16384" width="8.88671875" style="1"/>
  </cols>
  <sheetData>
    <row r="1" spans="1:14" ht="66.599999999999994" customHeight="1">
      <c r="K1" s="30" t="s">
        <v>24</v>
      </c>
      <c r="L1" s="30"/>
      <c r="M1" s="30"/>
      <c r="N1" s="30"/>
    </row>
    <row r="2" spans="1:14" ht="54" customHeight="1">
      <c r="J2" s="1"/>
      <c r="K2" s="30" t="s">
        <v>21</v>
      </c>
      <c r="L2" s="30"/>
      <c r="M2" s="30"/>
      <c r="N2" s="30"/>
    </row>
    <row r="3" spans="1:14" ht="39" customHeight="1">
      <c r="A3" s="31" t="s">
        <v>18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7.5" customHeight="1">
      <c r="B4" s="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7.25" customHeight="1"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5" t="s">
        <v>8</v>
      </c>
    </row>
    <row r="6" spans="1:14" ht="19.5" customHeight="1">
      <c r="A6" s="32" t="s">
        <v>0</v>
      </c>
      <c r="B6" s="32" t="s">
        <v>1</v>
      </c>
      <c r="C6" s="33" t="s">
        <v>11</v>
      </c>
      <c r="D6" s="34"/>
      <c r="E6" s="34"/>
      <c r="F6" s="35"/>
      <c r="G6" s="33" t="s">
        <v>12</v>
      </c>
      <c r="H6" s="34"/>
      <c r="I6" s="34"/>
      <c r="J6" s="35"/>
      <c r="K6" s="33" t="s">
        <v>16</v>
      </c>
      <c r="L6" s="34"/>
      <c r="M6" s="34"/>
      <c r="N6" s="35"/>
    </row>
    <row r="7" spans="1:14" ht="87.75" customHeight="1">
      <c r="A7" s="32"/>
      <c r="B7" s="32"/>
      <c r="C7" s="26" t="s">
        <v>2</v>
      </c>
      <c r="D7" s="26" t="s">
        <v>3</v>
      </c>
      <c r="E7" s="7" t="s">
        <v>4</v>
      </c>
      <c r="F7" s="7" t="s">
        <v>5</v>
      </c>
      <c r="G7" s="26" t="s">
        <v>2</v>
      </c>
      <c r="H7" s="26" t="s">
        <v>3</v>
      </c>
      <c r="I7" s="7" t="s">
        <v>4</v>
      </c>
      <c r="J7" s="7" t="s">
        <v>5</v>
      </c>
      <c r="K7" s="26" t="s">
        <v>2</v>
      </c>
      <c r="L7" s="26" t="s">
        <v>3</v>
      </c>
      <c r="M7" s="7" t="s">
        <v>4</v>
      </c>
      <c r="N7" s="7" t="s">
        <v>5</v>
      </c>
    </row>
    <row r="8" spans="1:14" ht="13.5" customHeight="1">
      <c r="A8" s="26">
        <v>1</v>
      </c>
      <c r="B8" s="26">
        <v>2</v>
      </c>
      <c r="C8" s="6">
        <v>3</v>
      </c>
      <c r="D8" s="6">
        <v>4</v>
      </c>
      <c r="E8" s="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  <c r="K8" s="26">
        <v>7</v>
      </c>
      <c r="L8" s="26">
        <v>8</v>
      </c>
      <c r="M8" s="26">
        <v>9</v>
      </c>
      <c r="N8" s="26">
        <v>10</v>
      </c>
    </row>
    <row r="9" spans="1:14" ht="19.5" customHeight="1">
      <c r="A9" s="8"/>
      <c r="B9" s="9" t="s">
        <v>6</v>
      </c>
      <c r="C9" s="10">
        <f>D9+E9+F9</f>
        <v>9996672.4399999995</v>
      </c>
      <c r="D9" s="10">
        <f t="shared" ref="D9:E9" si="0">D11</f>
        <v>0</v>
      </c>
      <c r="E9" s="10">
        <f t="shared" si="0"/>
        <v>0</v>
      </c>
      <c r="F9" s="10">
        <f>F10</f>
        <v>9996672.4399999995</v>
      </c>
      <c r="G9" s="10">
        <f>G10</f>
        <v>2323232.3199999998</v>
      </c>
      <c r="H9" s="10">
        <f t="shared" ref="G9:M9" si="1">H10</f>
        <v>0</v>
      </c>
      <c r="I9" s="10">
        <f t="shared" si="1"/>
        <v>2300000</v>
      </c>
      <c r="J9" s="10">
        <f t="shared" si="1"/>
        <v>23232.319999999971</v>
      </c>
      <c r="K9" s="10">
        <f t="shared" si="1"/>
        <v>12319904.76</v>
      </c>
      <c r="L9" s="10">
        <f t="shared" si="1"/>
        <v>0</v>
      </c>
      <c r="M9" s="10">
        <f t="shared" si="1"/>
        <v>2300000</v>
      </c>
      <c r="N9" s="10">
        <f>N10</f>
        <v>10019904.76</v>
      </c>
    </row>
    <row r="10" spans="1:14" s="5" customFormat="1" ht="147.75" customHeight="1">
      <c r="A10" s="18" t="s">
        <v>13</v>
      </c>
      <c r="B10" s="9" t="s">
        <v>17</v>
      </c>
      <c r="C10" s="21">
        <f>D10+E10+F10</f>
        <v>9996672.4399999995</v>
      </c>
      <c r="D10" s="21">
        <f t="shared" ref="D10" si="2">D11+D13+D18</f>
        <v>0</v>
      </c>
      <c r="E10" s="21">
        <f>E11+E13+E18</f>
        <v>0</v>
      </c>
      <c r="F10" s="21">
        <f>F11+F13+F18</f>
        <v>9996672.4399999995</v>
      </c>
      <c r="G10" s="21">
        <f>H10+I10+J10</f>
        <v>2323232.3199999998</v>
      </c>
      <c r="H10" s="21">
        <f>H11+H13+H18+H19</f>
        <v>0</v>
      </c>
      <c r="I10" s="21">
        <f t="shared" ref="I10:J10" si="3">I11+I13+I18+I19</f>
        <v>2300000</v>
      </c>
      <c r="J10" s="21">
        <f t="shared" si="3"/>
        <v>23232.319999999971</v>
      </c>
      <c r="K10" s="21">
        <f>L10+M10+N10</f>
        <v>12319904.76</v>
      </c>
      <c r="L10" s="21">
        <f>L11+L13+L18+L19</f>
        <v>0</v>
      </c>
      <c r="M10" s="21">
        <f t="shared" ref="M10:N10" si="4">M11+M13+M18+M19</f>
        <v>2300000</v>
      </c>
      <c r="N10" s="21">
        <f t="shared" si="4"/>
        <v>10019904.76</v>
      </c>
    </row>
    <row r="11" spans="1:14" ht="39.6">
      <c r="A11" s="16" t="s">
        <v>7</v>
      </c>
      <c r="B11" s="19" t="s">
        <v>14</v>
      </c>
      <c r="C11" s="11">
        <f>D11+E11+F11</f>
        <v>4355872.4399999995</v>
      </c>
      <c r="D11" s="11">
        <v>0</v>
      </c>
      <c r="E11" s="11">
        <v>0</v>
      </c>
      <c r="F11" s="11">
        <f>3500000+855872.44</f>
        <v>4355872.4399999995</v>
      </c>
      <c r="G11" s="11">
        <f>H11+I11+J11</f>
        <v>-669452.88</v>
      </c>
      <c r="H11" s="11">
        <v>0</v>
      </c>
      <c r="I11" s="11">
        <v>0</v>
      </c>
      <c r="J11" s="11">
        <v>-669452.88</v>
      </c>
      <c r="K11" s="11">
        <f>L11+M11+N11</f>
        <v>3686419.5599999996</v>
      </c>
      <c r="L11" s="12">
        <f>D11+H11</f>
        <v>0</v>
      </c>
      <c r="M11" s="12">
        <f>E11+I11</f>
        <v>0</v>
      </c>
      <c r="N11" s="12">
        <f>F11+J11</f>
        <v>3686419.5599999996</v>
      </c>
    </row>
    <row r="12" spans="1:14" ht="18.600000000000001" customHeight="1">
      <c r="A12" s="16"/>
      <c r="B12" s="19" t="s">
        <v>15</v>
      </c>
      <c r="C12" s="11">
        <v>0</v>
      </c>
      <c r="D12" s="11">
        <v>0</v>
      </c>
      <c r="E12" s="11">
        <v>0</v>
      </c>
      <c r="F12" s="11">
        <v>3000000</v>
      </c>
      <c r="G12" s="11">
        <v>0</v>
      </c>
      <c r="H12" s="11">
        <v>0</v>
      </c>
      <c r="I12" s="11">
        <v>0</v>
      </c>
      <c r="J12" s="11">
        <v>0</v>
      </c>
      <c r="K12" s="11">
        <f>N12</f>
        <v>3000000</v>
      </c>
      <c r="L12" s="12">
        <v>0</v>
      </c>
      <c r="M12" s="12">
        <v>0</v>
      </c>
      <c r="N12" s="12">
        <f t="shared" ref="N12:N13" si="5">F12+J12</f>
        <v>3000000</v>
      </c>
    </row>
    <row r="13" spans="1:14" ht="69" customHeight="1">
      <c r="A13" s="16" t="s">
        <v>10</v>
      </c>
      <c r="B13" s="28" t="s">
        <v>9</v>
      </c>
      <c r="C13" s="11">
        <f>D13+E13+F13</f>
        <v>4820800</v>
      </c>
      <c r="D13" s="11">
        <v>0</v>
      </c>
      <c r="E13" s="11">
        <v>0</v>
      </c>
      <c r="F13" s="11">
        <v>4820800</v>
      </c>
      <c r="G13" s="11">
        <f>H13+I13+J13</f>
        <v>727554.1</v>
      </c>
      <c r="H13" s="11">
        <v>0</v>
      </c>
      <c r="I13" s="11">
        <v>0</v>
      </c>
      <c r="J13" s="11">
        <f>669452.88+58101.22</f>
        <v>727554.1</v>
      </c>
      <c r="K13" s="11">
        <f>L13+M13+N13</f>
        <v>5548354.0999999996</v>
      </c>
      <c r="L13" s="12">
        <f>D13+H13</f>
        <v>0</v>
      </c>
      <c r="M13" s="12">
        <f>E13+I13</f>
        <v>0</v>
      </c>
      <c r="N13" s="12">
        <f t="shared" si="5"/>
        <v>5548354.0999999996</v>
      </c>
    </row>
    <row r="14" spans="1:14" ht="13.2" hidden="1" customHeight="1">
      <c r="A14" s="13"/>
      <c r="B14" s="22"/>
      <c r="C14" s="23"/>
      <c r="D14" s="24"/>
      <c r="E14" s="24"/>
      <c r="F14" s="24"/>
      <c r="G14" s="23"/>
      <c r="H14" s="24"/>
      <c r="I14" s="24"/>
      <c r="J14" s="24"/>
      <c r="K14" s="23"/>
      <c r="L14" s="24"/>
      <c r="M14" s="24"/>
      <c r="N14" s="24"/>
    </row>
    <row r="15" spans="1:14" ht="13.2" hidden="1" customHeight="1">
      <c r="A15" s="13"/>
      <c r="B15" s="20"/>
      <c r="C15" s="11"/>
      <c r="D15" s="17"/>
      <c r="E15" s="17"/>
      <c r="F15" s="17"/>
      <c r="G15" s="11"/>
      <c r="H15" s="17"/>
      <c r="I15" s="17"/>
      <c r="J15" s="17"/>
      <c r="K15" s="11"/>
      <c r="L15" s="17"/>
      <c r="M15" s="17"/>
      <c r="N15" s="17"/>
    </row>
    <row r="16" spans="1:14" ht="13.2" hidden="1" customHeight="1">
      <c r="A16" s="13"/>
      <c r="F16" s="3">
        <v>8078400</v>
      </c>
    </row>
    <row r="17" spans="1:14" ht="13.2" hidden="1" customHeight="1">
      <c r="A17" s="13"/>
    </row>
    <row r="18" spans="1:14" ht="26.4">
      <c r="A18" s="16" t="s">
        <v>20</v>
      </c>
      <c r="B18" s="27" t="s">
        <v>19</v>
      </c>
      <c r="C18" s="11">
        <f>D18+E18+F18</f>
        <v>820000</v>
      </c>
      <c r="D18" s="11">
        <v>0</v>
      </c>
      <c r="E18" s="11">
        <v>0</v>
      </c>
      <c r="F18" s="11">
        <v>820000</v>
      </c>
      <c r="G18" s="11">
        <f>H18+I18+J18</f>
        <v>-58101.22</v>
      </c>
      <c r="H18" s="11">
        <v>0</v>
      </c>
      <c r="I18" s="11">
        <v>0</v>
      </c>
      <c r="J18" s="11">
        <v>-58101.22</v>
      </c>
      <c r="K18" s="11">
        <f>L18+M18+N18</f>
        <v>761898.78</v>
      </c>
      <c r="L18" s="12">
        <f>D18+H18</f>
        <v>0</v>
      </c>
      <c r="M18" s="12">
        <f>E18+I18</f>
        <v>0</v>
      </c>
      <c r="N18" s="12">
        <f t="shared" ref="N18" si="6">F18+J18</f>
        <v>761898.78</v>
      </c>
    </row>
    <row r="19" spans="1:14">
      <c r="A19" s="16" t="s">
        <v>22</v>
      </c>
      <c r="B19" s="27" t="s">
        <v>23</v>
      </c>
      <c r="C19" s="11">
        <f>D19+E19+F19</f>
        <v>0</v>
      </c>
      <c r="D19" s="29"/>
      <c r="E19" s="29"/>
      <c r="F19" s="29"/>
      <c r="G19" s="11">
        <f>H19+I19+J19</f>
        <v>2323232.3199999998</v>
      </c>
      <c r="H19" s="29"/>
      <c r="I19" s="11">
        <v>2300000</v>
      </c>
      <c r="J19" s="11">
        <f>23232.32</f>
        <v>23232.32</v>
      </c>
      <c r="K19" s="11">
        <f>L19+M19+N19</f>
        <v>2323232.3199999998</v>
      </c>
      <c r="L19" s="12">
        <f>D19+H19</f>
        <v>0</v>
      </c>
      <c r="M19" s="12">
        <f>E19+I19</f>
        <v>2300000</v>
      </c>
      <c r="N19" s="12">
        <f t="shared" ref="N19" si="7">F19+J19</f>
        <v>23232.32</v>
      </c>
    </row>
    <row r="20" spans="1:14">
      <c r="A20" s="14"/>
    </row>
    <row r="21" spans="1:14">
      <c r="A21" s="14"/>
    </row>
    <row r="22" spans="1:14">
      <c r="A22" s="14"/>
    </row>
    <row r="23" spans="1:14">
      <c r="A23" s="14"/>
    </row>
    <row r="24" spans="1:14">
      <c r="A24" s="14"/>
    </row>
    <row r="25" spans="1:14">
      <c r="A25" s="15"/>
    </row>
    <row r="26" spans="1:14">
      <c r="A26" s="15"/>
    </row>
    <row r="27" spans="1:14">
      <c r="A27" s="15"/>
    </row>
    <row r="28" spans="1:14">
      <c r="A28" s="15"/>
    </row>
    <row r="29" spans="1:14">
      <c r="A29" s="15"/>
    </row>
    <row r="30" spans="1:14">
      <c r="A30" s="15"/>
    </row>
    <row r="31" spans="1:14">
      <c r="A31" s="1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8">
    <mergeCell ref="K1:N1"/>
    <mergeCell ref="K2:N2"/>
    <mergeCell ref="A3:N3"/>
    <mergeCell ref="A6:A7"/>
    <mergeCell ref="B6:B7"/>
    <mergeCell ref="C6:F6"/>
    <mergeCell ref="G6:J6"/>
    <mergeCell ref="K6:N6"/>
  </mergeCells>
  <pageMargins left="1.1811023622047245" right="0.19685039370078741" top="0.35433070866141736" bottom="0.35433070866141736" header="0.31496062992125984" footer="0.31496062992125984"/>
  <pageSetup paperSize="9" scale="6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2020-10-27T02:33:25Z</dcterms:modified>
</cp:coreProperties>
</file>