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301"/>
  </bookViews>
  <sheets>
    <sheet name="2019" sheetId="3" r:id="rId1"/>
  </sheets>
  <definedNames>
    <definedName name="_xlnm.Print_Area" localSheetId="0">'2019'!$A$1:$N$23</definedName>
  </definedNames>
  <calcPr calcId="124519"/>
</workbook>
</file>

<file path=xl/calcChain.xml><?xml version="1.0" encoding="utf-8"?>
<calcChain xmlns="http://schemas.openxmlformats.org/spreadsheetml/2006/main">
  <c r="J11" i="3"/>
  <c r="J22"/>
  <c r="I22"/>
  <c r="M22" s="1"/>
  <c r="E11"/>
  <c r="D11"/>
  <c r="D10" s="1"/>
  <c r="H10"/>
  <c r="N23"/>
  <c r="N13"/>
  <c r="M13"/>
  <c r="N12"/>
  <c r="N11"/>
  <c r="K21"/>
  <c r="K20"/>
  <c r="K19"/>
  <c r="K18"/>
  <c r="K17"/>
  <c r="K16"/>
  <c r="K15"/>
  <c r="K14"/>
  <c r="F22"/>
  <c r="F10" s="1"/>
  <c r="E22"/>
  <c r="E10"/>
  <c r="J10"/>
  <c r="N10" l="1"/>
  <c r="N22"/>
  <c r="I10"/>
  <c r="I8" s="1"/>
  <c r="G22"/>
  <c r="M10"/>
  <c r="C23" l="1"/>
  <c r="C22"/>
  <c r="K22" s="1"/>
  <c r="C12"/>
  <c r="K12" s="1"/>
  <c r="H8" l="1"/>
  <c r="G10" l="1"/>
  <c r="C13" l="1"/>
  <c r="F8" l="1"/>
  <c r="E8"/>
  <c r="M8" s="1"/>
  <c r="D8"/>
  <c r="C11"/>
  <c r="C10" l="1"/>
  <c r="C8" l="1"/>
  <c r="K10"/>
  <c r="G8"/>
  <c r="J8"/>
  <c r="N8" s="1"/>
  <c r="K8" l="1"/>
  <c r="N20"/>
  <c r="G23"/>
  <c r="K23" s="1"/>
  <c r="G11"/>
  <c r="K11" s="1"/>
  <c r="G13"/>
  <c r="K13" s="1"/>
</calcChain>
</file>

<file path=xl/sharedStrings.xml><?xml version="1.0" encoding="utf-8"?>
<sst xmlns="http://schemas.openxmlformats.org/spreadsheetml/2006/main" count="33" uniqueCount="25">
  <si>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</si>
  <si>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</si>
  <si>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</si>
  <si>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</si>
  <si>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</si>
  <si>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</si>
  <si>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</si>
  <si>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</si>
  <si>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</si>
  <si>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</si>
  <si>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</si>
  <si>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</si>
  <si>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 за экскаватор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</si>
  <si>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программы"Повышение систем жизнеобеспечения
МО "Усть-Коксинский район" Республики Алтай
 в том числе:</t>
  </si>
  <si>
    <t xml:space="preserve">Обустройство  пешеходных переходов, установка дорожных знаков и нанесение дорожной разметки </t>
  </si>
  <si>
    <t>1.3</t>
  </si>
  <si>
    <t>1.2.1</t>
  </si>
  <si>
    <t>Разработка технических паспортов автомобильных дорог</t>
  </si>
  <si>
    <t xml:space="preserve">к отчету "Об исполнении  бюджета </t>
  </si>
  <si>
    <t>МО "Усть-Коксинский район" РА  за 2019 год"</t>
  </si>
  <si>
    <t>Утвержденные бюджетные назначения, рублей</t>
  </si>
  <si>
    <t>Исполнение, рублей</t>
  </si>
  <si>
    <t>Процент исполнения, %</t>
  </si>
  <si>
    <t xml:space="preserve"> Исполнение бюджетных ассигнований Дорожного фонда муниципального образования «Усть-Коксинский район» Республики Алтай за 2019 год </t>
  </si>
  <si>
    <t>Приложение 3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</si>
</sst>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9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62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5" fillId="0" borderId="0" xfId="1" applyFont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justify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Border="1" applyAlignment="1">
      <alignment vertical="top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vertical="top" wrapText="1"/>
    </xf>
    <xf numFmtId="4" fontId="6" fillId="0" borderId="1" xfId="1" applyNumberFormat="1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justify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center" vertical="center" wrapText="1"/>
    </xf>
    <xf numFmtId="165" fontId="5" fillId="2" borderId="1" xfId="1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4" fontId="6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vertical="top" wrapText="1"/>
    </xf>
    <xf numFmtId="0" fontId="2" fillId="2" borderId="0" xfId="1" applyFont="1" applyFill="1" applyAlignment="1">
      <alignment vertical="top" wrapText="1"/>
    </xf>
    <xf numFmtId="0" fontId="4" fillId="2" borderId="0" xfId="1" applyFont="1" applyFill="1" applyAlignment="1">
      <alignment vertical="top" wrapText="1"/>
    </xf>
    <xf numFmtId="4" fontId="2" fillId="2" borderId="0" xfId="1" applyNumberFormat="1" applyFont="1" applyFill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0" fontId="2" fillId="0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wrapText="1"/>
    </xf>
    <xf numFmtId="4" fontId="5" fillId="0" borderId="1" xfId="1" applyNumberFormat="1" applyFont="1" applyFill="1" applyBorder="1" applyAlignment="1" applyProtection="1">
      <alignment vertical="top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0" xfId="1" applyNumberFormat="1" applyFont="1" applyFill="1" applyBorder="1" applyAlignment="1" applyProtection="1">
      <alignment vertical="top" wrapText="1"/>
    </xf>
    <xf numFmtId="4" fontId="2" fillId="0" borderId="1" xfId="1" applyNumberFormat="1" applyFont="1" applyFill="1" applyBorder="1" applyAlignment="1" applyProtection="1">
      <alignment vertical="top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top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8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topLeftCell="A10" zoomScaleSheetLayoutView="100" workbookViewId="0">
      <selection activeCell="R10" sqref="R10"/>
    </sheetView>
  </sheetViews>
  <sheetFormatPr defaultColWidth="8.88671875" defaultRowHeight="13.2"/>
  <cols>
    <col min="1" max="1" width="9.44140625" style="1" customWidth="1"/>
    <col min="2" max="2" width="54.5546875" style="2" customWidth="1"/>
    <col min="3" max="3" width="13.5546875" style="3" customWidth="1"/>
    <col min="4" max="4" width="10.6640625" style="3" customWidth="1"/>
    <col min="5" max="5" width="13.6640625" style="3" customWidth="1"/>
    <col min="6" max="6" width="13.109375" style="3" customWidth="1"/>
    <col min="7" max="7" width="12.109375" style="3" customWidth="1"/>
    <col min="8" max="8" width="13" style="3" customWidth="1"/>
    <col min="9" max="9" width="12.44140625" style="3" customWidth="1"/>
    <col min="10" max="10" width="13.33203125" style="3" customWidth="1"/>
    <col min="11" max="12" width="11.88671875" style="1" customWidth="1"/>
    <col min="13" max="13" width="15.109375" style="1" customWidth="1"/>
    <col min="14" max="14" width="12.6640625" style="1" customWidth="1"/>
    <col min="15" max="16384" width="8.88671875" style="1"/>
  </cols>
  <sheetData>
    <row r="1" spans="1:14" ht="15.6">
      <c r="B1" s="53" t="s">
        <v>24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6">
      <c r="B2" s="52"/>
      <c r="C2" s="52"/>
      <c r="D2" s="52"/>
      <c r="E2" s="52"/>
      <c r="F2" s="52"/>
      <c r="G2" s="52"/>
      <c r="H2" s="52"/>
      <c r="I2" s="52"/>
      <c r="J2" s="52"/>
      <c r="K2" s="52"/>
      <c r="L2" s="53" t="s">
        <v>18</v>
      </c>
      <c r="M2" s="53"/>
      <c r="N2" s="53"/>
    </row>
    <row r="3" spans="1:14" ht="15.6">
      <c r="B3" s="53" t="s">
        <v>19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30.75" customHeight="1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31.65" customHeight="1">
      <c r="A5" s="55" t="s">
        <v>0</v>
      </c>
      <c r="B5" s="55" t="s">
        <v>1</v>
      </c>
      <c r="C5" s="59" t="s">
        <v>20</v>
      </c>
      <c r="D5" s="60"/>
      <c r="E5" s="60"/>
      <c r="F5" s="61"/>
      <c r="G5" s="56" t="s">
        <v>21</v>
      </c>
      <c r="H5" s="57"/>
      <c r="I5" s="57"/>
      <c r="J5" s="58"/>
      <c r="K5" s="56" t="s">
        <v>22</v>
      </c>
      <c r="L5" s="57"/>
      <c r="M5" s="57"/>
      <c r="N5" s="58"/>
    </row>
    <row r="6" spans="1:14" ht="64.5" customHeight="1">
      <c r="A6" s="55"/>
      <c r="B6" s="55"/>
      <c r="C6" s="21" t="s">
        <v>2</v>
      </c>
      <c r="D6" s="21" t="s">
        <v>3</v>
      </c>
      <c r="E6" s="8" t="s">
        <v>4</v>
      </c>
      <c r="F6" s="8" t="s">
        <v>5</v>
      </c>
      <c r="G6" s="29" t="s">
        <v>2</v>
      </c>
      <c r="H6" s="29" t="s">
        <v>3</v>
      </c>
      <c r="I6" s="29" t="s">
        <v>4</v>
      </c>
      <c r="J6" s="29" t="s">
        <v>5</v>
      </c>
      <c r="K6" s="7" t="s">
        <v>2</v>
      </c>
      <c r="L6" s="7" t="s">
        <v>3</v>
      </c>
      <c r="M6" s="8" t="s">
        <v>4</v>
      </c>
      <c r="N6" s="8" t="s">
        <v>5</v>
      </c>
    </row>
    <row r="7" spans="1:14" ht="20.25" customHeight="1">
      <c r="A7" s="7">
        <v>1</v>
      </c>
      <c r="B7" s="7">
        <v>2</v>
      </c>
      <c r="C7" s="6">
        <v>3</v>
      </c>
      <c r="D7" s="6">
        <v>4</v>
      </c>
      <c r="E7" s="6">
        <v>5</v>
      </c>
      <c r="F7" s="7">
        <v>6</v>
      </c>
      <c r="G7" s="29">
        <v>7</v>
      </c>
      <c r="H7" s="29">
        <v>8</v>
      </c>
      <c r="I7" s="29">
        <v>9</v>
      </c>
      <c r="J7" s="29">
        <v>10</v>
      </c>
      <c r="K7" s="7">
        <v>11</v>
      </c>
      <c r="L7" s="7">
        <v>12</v>
      </c>
      <c r="M7" s="7">
        <v>13</v>
      </c>
      <c r="N7" s="7">
        <v>14</v>
      </c>
    </row>
    <row r="8" spans="1:14" ht="19.5" customHeight="1">
      <c r="A8" s="9"/>
      <c r="B8" s="40" t="s">
        <v>6</v>
      </c>
      <c r="C8" s="10">
        <f t="shared" ref="C8:F8" si="0">C10</f>
        <v>15096045.23</v>
      </c>
      <c r="D8" s="10">
        <f t="shared" si="0"/>
        <v>0</v>
      </c>
      <c r="E8" s="10">
        <f t="shared" si="0"/>
        <v>6624616.6100000003</v>
      </c>
      <c r="F8" s="10">
        <f t="shared" si="0"/>
        <v>8471428.620000001</v>
      </c>
      <c r="G8" s="30">
        <f t="shared" ref="G8" si="1">G10</f>
        <v>14842278.23</v>
      </c>
      <c r="H8" s="30">
        <f>H10</f>
        <v>0</v>
      </c>
      <c r="I8" s="30">
        <f>I10</f>
        <v>6624616.6100000003</v>
      </c>
      <c r="J8" s="30">
        <f>J10</f>
        <v>8217661.6200000001</v>
      </c>
      <c r="K8" s="10">
        <f>G8/C8*100</f>
        <v>98.31898357395157</v>
      </c>
      <c r="L8" s="10"/>
      <c r="M8" s="10">
        <f t="shared" ref="M8:N8" si="2">I8/E8*100</f>
        <v>100</v>
      </c>
      <c r="N8" s="10">
        <f t="shared" si="2"/>
        <v>97.004436779401189</v>
      </c>
    </row>
    <row r="9" spans="1:14" s="4" customFormat="1" ht="30" hidden="1" customHeight="1">
      <c r="A9" s="11">
        <v>1</v>
      </c>
      <c r="B9" s="12"/>
      <c r="C9" s="45"/>
      <c r="D9" s="45"/>
      <c r="E9" s="45"/>
      <c r="F9" s="45"/>
      <c r="G9" s="31"/>
      <c r="H9" s="31"/>
      <c r="I9" s="31"/>
      <c r="J9" s="32"/>
      <c r="K9" s="13"/>
      <c r="L9" s="13"/>
      <c r="M9" s="13"/>
      <c r="N9" s="14"/>
    </row>
    <row r="10" spans="1:14" ht="118.8">
      <c r="A10" s="22" t="s">
        <v>10</v>
      </c>
      <c r="B10" s="40" t="s">
        <v>13</v>
      </c>
      <c r="C10" s="15">
        <f>D10+E10+F10</f>
        <v>15096045.23</v>
      </c>
      <c r="D10" s="34">
        <f t="shared" ref="D10:F10" si="3">D11+D13+D22+D23</f>
        <v>0</v>
      </c>
      <c r="E10" s="49">
        <f t="shared" si="3"/>
        <v>6624616.6100000003</v>
      </c>
      <c r="F10" s="49">
        <f t="shared" si="3"/>
        <v>8471428.620000001</v>
      </c>
      <c r="G10" s="33">
        <f>H10+I10+J10</f>
        <v>14842278.23</v>
      </c>
      <c r="H10" s="34">
        <f>H11+H13+H22+H23</f>
        <v>0</v>
      </c>
      <c r="I10" s="34">
        <f>I11+I13+I22+I23</f>
        <v>6624616.6100000003</v>
      </c>
      <c r="J10" s="34">
        <f>J11+J13+J22+J23</f>
        <v>8217661.6200000001</v>
      </c>
      <c r="K10" s="33">
        <f>G10/C10*100</f>
        <v>98.31898357395157</v>
      </c>
      <c r="L10" s="33"/>
      <c r="M10" s="33">
        <f t="shared" ref="M10:N13" si="4">I10/E10*100</f>
        <v>100</v>
      </c>
      <c r="N10" s="33">
        <f t="shared" si="4"/>
        <v>97.004436779401189</v>
      </c>
    </row>
    <row r="11" spans="1:14" ht="26.4">
      <c r="A11" s="23" t="s">
        <v>7</v>
      </c>
      <c r="B11" s="41" t="s">
        <v>11</v>
      </c>
      <c r="C11" s="15">
        <f t="shared" ref="C11:C13" si="5">D11+E11+F11</f>
        <v>3348847.5</v>
      </c>
      <c r="D11" s="46">
        <f>D12</f>
        <v>0</v>
      </c>
      <c r="E11" s="46">
        <f>E12</f>
        <v>0</v>
      </c>
      <c r="F11" s="15">
        <v>3348847.5</v>
      </c>
      <c r="G11" s="33">
        <f>H11+I11+J11</f>
        <v>3221927.5</v>
      </c>
      <c r="H11" s="51">
        <v>0</v>
      </c>
      <c r="I11" s="51">
        <v>0</v>
      </c>
      <c r="J11" s="15">
        <f>J12+144090+78990+200737.7</f>
        <v>3221927.5</v>
      </c>
      <c r="K11" s="33">
        <f>G11/C11*100</f>
        <v>96.210039424010802</v>
      </c>
      <c r="L11" s="33"/>
      <c r="M11" s="33"/>
      <c r="N11" s="33">
        <f t="shared" si="4"/>
        <v>96.210039424010802</v>
      </c>
    </row>
    <row r="12" spans="1:14" ht="15.6">
      <c r="A12" s="23"/>
      <c r="B12" s="41" t="s">
        <v>12</v>
      </c>
      <c r="C12" s="15">
        <f t="shared" si="5"/>
        <v>2798109.8</v>
      </c>
      <c r="D12" s="46"/>
      <c r="E12" s="46"/>
      <c r="F12" s="15">
        <v>2798109.8</v>
      </c>
      <c r="G12" s="33">
        <v>0</v>
      </c>
      <c r="H12" s="51">
        <v>0</v>
      </c>
      <c r="I12" s="51">
        <v>0</v>
      </c>
      <c r="J12" s="15">
        <v>2798109.8</v>
      </c>
      <c r="K12" s="33">
        <f t="shared" ref="K12:K23" si="6">G12/C12*100</f>
        <v>0</v>
      </c>
      <c r="L12" s="33"/>
      <c r="M12" s="33"/>
      <c r="N12" s="33">
        <f t="shared" si="4"/>
        <v>100</v>
      </c>
    </row>
    <row r="13" spans="1:14" ht="41.25" customHeight="1">
      <c r="A13" s="23" t="s">
        <v>9</v>
      </c>
      <c r="B13" s="42" t="s">
        <v>8</v>
      </c>
      <c r="C13" s="15">
        <f t="shared" si="5"/>
        <v>10174809.060000001</v>
      </c>
      <c r="D13" s="46"/>
      <c r="E13" s="46">
        <v>6000000</v>
      </c>
      <c r="F13" s="15">
        <v>4174809.06</v>
      </c>
      <c r="G13" s="33">
        <f t="shared" ref="G13" si="7">H13+I13+J13</f>
        <v>10098652.060000001</v>
      </c>
      <c r="H13" s="51">
        <v>0</v>
      </c>
      <c r="I13" s="46">
        <v>6000000</v>
      </c>
      <c r="J13" s="15">
        <v>4098652.06</v>
      </c>
      <c r="K13" s="33">
        <f t="shared" si="6"/>
        <v>99.251514209741842</v>
      </c>
      <c r="L13" s="33"/>
      <c r="M13" s="33">
        <f t="shared" si="4"/>
        <v>100</v>
      </c>
      <c r="N13" s="33">
        <f t="shared" si="4"/>
        <v>98.175796811172006</v>
      </c>
    </row>
    <row r="14" spans="1:14" ht="15.6" hidden="1">
      <c r="A14" s="24"/>
      <c r="B14" s="43"/>
      <c r="C14" s="25"/>
      <c r="D14" s="26"/>
      <c r="E14" s="26"/>
      <c r="F14" s="27"/>
      <c r="G14" s="35"/>
      <c r="H14" s="51">
        <v>0</v>
      </c>
      <c r="I14" s="51">
        <v>0</v>
      </c>
      <c r="J14" s="51">
        <v>0</v>
      </c>
      <c r="K14" s="33" t="e">
        <f t="shared" si="6"/>
        <v>#DIV/0!</v>
      </c>
      <c r="L14" s="35"/>
      <c r="M14" s="35"/>
      <c r="N14" s="35"/>
    </row>
    <row r="15" spans="1:14" ht="15.6" hidden="1">
      <c r="A15" s="23"/>
      <c r="B15" s="42"/>
      <c r="C15" s="15"/>
      <c r="D15" s="46"/>
      <c r="E15" s="46"/>
      <c r="F15" s="46"/>
      <c r="G15" s="33"/>
      <c r="H15" s="51">
        <v>0</v>
      </c>
      <c r="I15" s="51">
        <v>0</v>
      </c>
      <c r="J15" s="51">
        <v>0</v>
      </c>
      <c r="K15" s="33" t="e">
        <f t="shared" si="6"/>
        <v>#DIV/0!</v>
      </c>
      <c r="L15" s="29"/>
      <c r="M15" s="29"/>
      <c r="N15" s="33"/>
    </row>
    <row r="16" spans="1:14" ht="15.6" hidden="1">
      <c r="A16" s="23"/>
      <c r="B16" s="42"/>
      <c r="C16" s="15"/>
      <c r="D16" s="46"/>
      <c r="E16" s="46"/>
      <c r="F16" s="46"/>
      <c r="G16" s="33"/>
      <c r="H16" s="51">
        <v>0</v>
      </c>
      <c r="I16" s="51">
        <v>0</v>
      </c>
      <c r="J16" s="51">
        <v>0</v>
      </c>
      <c r="K16" s="33" t="e">
        <f t="shared" si="6"/>
        <v>#DIV/0!</v>
      </c>
      <c r="L16" s="29"/>
      <c r="M16" s="29"/>
      <c r="N16" s="33"/>
    </row>
    <row r="17" spans="1:14" hidden="1">
      <c r="A17" s="16"/>
      <c r="C17" s="47"/>
      <c r="D17" s="47"/>
      <c r="E17" s="47"/>
      <c r="F17" s="47"/>
      <c r="G17" s="36"/>
      <c r="H17" s="51">
        <v>0</v>
      </c>
      <c r="I17" s="51">
        <v>0</v>
      </c>
      <c r="J17" s="51">
        <v>0</v>
      </c>
      <c r="K17" s="33" t="e">
        <f t="shared" si="6"/>
        <v>#DIV/0!</v>
      </c>
      <c r="L17" s="37"/>
      <c r="M17" s="37"/>
      <c r="N17" s="37"/>
    </row>
    <row r="18" spans="1:14" hidden="1">
      <c r="A18" s="16"/>
      <c r="C18" s="47"/>
      <c r="D18" s="47"/>
      <c r="E18" s="47"/>
      <c r="F18" s="47">
        <v>7659900</v>
      </c>
      <c r="G18" s="36"/>
      <c r="H18" s="51">
        <v>0</v>
      </c>
      <c r="I18" s="51">
        <v>0</v>
      </c>
      <c r="J18" s="51">
        <v>0</v>
      </c>
      <c r="K18" s="33" t="e">
        <f t="shared" si="6"/>
        <v>#DIV/0!</v>
      </c>
      <c r="L18" s="37"/>
      <c r="M18" s="37"/>
      <c r="N18" s="38">
        <v>7659900</v>
      </c>
    </row>
    <row r="19" spans="1:14" hidden="1">
      <c r="A19" s="16"/>
      <c r="C19" s="47"/>
      <c r="D19" s="47"/>
      <c r="E19" s="47"/>
      <c r="F19" s="47"/>
      <c r="G19" s="36"/>
      <c r="H19" s="51">
        <v>0</v>
      </c>
      <c r="I19" s="51">
        <v>0</v>
      </c>
      <c r="J19" s="51">
        <v>0</v>
      </c>
      <c r="K19" s="33" t="e">
        <f t="shared" si="6"/>
        <v>#DIV/0!</v>
      </c>
      <c r="L19" s="37"/>
      <c r="M19" s="37"/>
      <c r="N19" s="37"/>
    </row>
    <row r="20" spans="1:14" hidden="1">
      <c r="A20" s="16"/>
      <c r="C20" s="47"/>
      <c r="D20" s="47"/>
      <c r="E20" s="47"/>
      <c r="F20" s="47">
        <v>-811681.73000000045</v>
      </c>
      <c r="G20" s="36"/>
      <c r="H20" s="51">
        <v>0</v>
      </c>
      <c r="I20" s="51">
        <v>0</v>
      </c>
      <c r="J20" s="51">
        <v>0</v>
      </c>
      <c r="K20" s="33" t="e">
        <f t="shared" si="6"/>
        <v>#DIV/0!</v>
      </c>
      <c r="L20" s="37"/>
      <c r="M20" s="37"/>
      <c r="N20" s="39">
        <f>N18-N8</f>
        <v>7659802.9955632202</v>
      </c>
    </row>
    <row r="21" spans="1:14" hidden="1">
      <c r="A21" s="17"/>
      <c r="C21" s="47"/>
      <c r="D21" s="47"/>
      <c r="E21" s="47"/>
      <c r="F21" s="47"/>
      <c r="G21" s="36"/>
      <c r="H21" s="51">
        <v>0</v>
      </c>
      <c r="I21" s="51">
        <v>0</v>
      </c>
      <c r="J21" s="51">
        <v>0</v>
      </c>
      <c r="K21" s="33" t="e">
        <f t="shared" si="6"/>
        <v>#DIV/0!</v>
      </c>
      <c r="L21" s="37"/>
      <c r="M21" s="37"/>
      <c r="N21" s="37"/>
    </row>
    <row r="22" spans="1:14" ht="26.4">
      <c r="A22" s="20" t="s">
        <v>16</v>
      </c>
      <c r="B22" s="44" t="s">
        <v>14</v>
      </c>
      <c r="C22" s="15">
        <f t="shared" ref="C22:C23" si="8">D22+E22+F22</f>
        <v>631698.67000000004</v>
      </c>
      <c r="D22" s="48"/>
      <c r="E22" s="49">
        <f>639775.26-15158.65</f>
        <v>624616.61</v>
      </c>
      <c r="F22" s="49">
        <f>7235.17-153.11</f>
        <v>7082.06</v>
      </c>
      <c r="G22" s="33">
        <f t="shared" ref="G22" si="9">H22+I22+J22</f>
        <v>631698.67000000004</v>
      </c>
      <c r="H22" s="51"/>
      <c r="I22" s="49">
        <f>639775.26-15158.65</f>
        <v>624616.61</v>
      </c>
      <c r="J22" s="49">
        <f>7235.17-153.11</f>
        <v>7082.06</v>
      </c>
      <c r="K22" s="33">
        <f t="shared" si="6"/>
        <v>100</v>
      </c>
      <c r="L22" s="33"/>
      <c r="M22" s="33">
        <f t="shared" ref="M22" si="10">I22/E22*100</f>
        <v>100</v>
      </c>
      <c r="N22" s="33">
        <f t="shared" ref="N22:N23" si="11">J22/F22*100</f>
        <v>100</v>
      </c>
    </row>
    <row r="23" spans="1:14" ht="15.6">
      <c r="A23" s="23" t="s">
        <v>15</v>
      </c>
      <c r="B23" s="44" t="s">
        <v>17</v>
      </c>
      <c r="C23" s="15">
        <f t="shared" si="8"/>
        <v>940690</v>
      </c>
      <c r="D23" s="48"/>
      <c r="E23" s="48">
        <v>0</v>
      </c>
      <c r="F23" s="50">
        <v>940690</v>
      </c>
      <c r="G23" s="33">
        <f t="shared" ref="G23" si="12">H23+I23+J23</f>
        <v>890000</v>
      </c>
      <c r="H23" s="51">
        <v>0</v>
      </c>
      <c r="I23" s="51">
        <v>0</v>
      </c>
      <c r="J23" s="33">
        <v>890000</v>
      </c>
      <c r="K23" s="33">
        <f t="shared" si="6"/>
        <v>94.61140226854755</v>
      </c>
      <c r="L23" s="33"/>
      <c r="M23" s="33"/>
      <c r="N23" s="33">
        <f t="shared" si="11"/>
        <v>94.61140226854755</v>
      </c>
    </row>
    <row r="24" spans="1:14" ht="15.6">
      <c r="A24" s="18"/>
      <c r="B24" s="28"/>
      <c r="K24" s="5"/>
    </row>
    <row r="25" spans="1:14">
      <c r="A25" s="18"/>
      <c r="K25" s="5"/>
    </row>
    <row r="26" spans="1:14">
      <c r="A26" s="18"/>
      <c r="K26" s="5"/>
    </row>
    <row r="27" spans="1:14" ht="15.6">
      <c r="A27" s="19"/>
      <c r="B27" s="28"/>
    </row>
    <row r="28" spans="1:14">
      <c r="A28" s="19"/>
    </row>
    <row r="29" spans="1:14">
      <c r="A29" s="19"/>
    </row>
    <row r="30" spans="1:14">
      <c r="A30" s="19"/>
    </row>
    <row r="31" spans="1:14">
      <c r="A31" s="19"/>
    </row>
    <row r="32" spans="1:14">
      <c r="A32" s="19"/>
    </row>
    <row r="33" spans="1:10">
      <c r="A33" s="19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9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9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9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9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9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9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9"/>
      <c r="B40" s="1"/>
      <c r="C40" s="1"/>
      <c r="D40" s="1"/>
      <c r="E40" s="1"/>
      <c r="F40" s="1"/>
      <c r="G40" s="1"/>
      <c r="H40" s="1"/>
      <c r="I40" s="1"/>
      <c r="J40" s="1"/>
    </row>
  </sheetData>
  <mergeCells count="9">
    <mergeCell ref="B1:N1"/>
    <mergeCell ref="L2:N2"/>
    <mergeCell ref="B3:N3"/>
    <mergeCell ref="A4:N4"/>
    <mergeCell ref="A5:A6"/>
    <mergeCell ref="B5:B6"/>
    <mergeCell ref="K5:N5"/>
    <mergeCell ref="G5:J5"/>
    <mergeCell ref="C5:F5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2020-07-23T03:45:19Z</dcterms:modified>
</cp:coreProperties>
</file>