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0" sheetId="1" r:id="rId1"/>
  </sheets>
  <definedNames>
    <definedName name="_xlnm.Print_Area" localSheetId="0">'2020'!$A$1:$E$233</definedName>
  </definedNames>
  <calcPr fullCalcOnLoad="1"/>
</workbook>
</file>

<file path=xl/sharedStrings.xml><?xml version="1.0" encoding="utf-8"?>
<sst xmlns="http://schemas.openxmlformats.org/spreadsheetml/2006/main" count="457" uniqueCount="395">
  <si>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</si>
  <si>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</si>
  <si>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</si>
  <si>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</si>
  <si>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</si>
  <si>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</si>
  <si>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</si>
  <si>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</si>
  <si>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</si>
  <si>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</si>
  <si>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</si>
  <si>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</si>
  <si>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</si>
  <si>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</si>
  <si>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</si>
  <si>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</si>
  <si>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</si>
  <si>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</si>
  <si>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</si>
  <si>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</si>
  <si>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</si>
  <si>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</si>
  <si>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</si>
  <si>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</si>
  <si>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</si>
  <si>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</si>
  <si>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</si>
  <si>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</si>
  <si>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</si>
  <si>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</si>
  <si>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</si>
  <si>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</si>
  <si>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</si>
  <si>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</si>
  <si>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</si>
  <si>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</si>
  <si>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</si>
  <si>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</si>
  <si>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</si>
  <si>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</si>
  <si>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</si>
  <si>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</si>
  <si>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</si>
  <si>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</si>
  <si>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</si>
  <si>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</si>
  <si>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</si>
  <si>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</si>
  <si>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</si>
  <si>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</si>
  <si>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</si>
  <si>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</si>
  <si>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</si>
  <si>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</si>
  <si>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</si>
  <si>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</si>
  <si>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</si>
  <si>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</si>
  <si>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</si>
  <si>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</si>
  <si>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</si>
  <si>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</si>
  <si>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</si>
  <si>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</si>
  <si>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</si>
  <si>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</si>
  <si>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</si>
  <si>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</si>
  <si>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</si>
  <si>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</si>
  <si>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</si>
  <si>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</si>
  <si>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</si>
  <si>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</si>
  <si>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</si>
  <si>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</si>
  <si>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</si>
  <si>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</si>
  <si>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</si>
  <si>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</si>
  <si>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</si>
  <si>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</si>
  <si>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</si>
  <si>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</si>
  <si>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</si>
  <si>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</si>
  <si>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</si>
  <si>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</si>
  <si>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</si>
  <si>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</si>
  <si>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</si>
  <si>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</si>
  <si>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</si>
  <si>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</si>
  <si>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</si>
  <si>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</si>
  <si>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</si>
  <si>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</si>
  <si>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</si>
  <si>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</si>
  <si>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</si>
  <si>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</si>
  <si>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</si>
  <si>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</si>
  <si>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</si>
  <si>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</si>
  <si>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</si>
  <si>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</si>
  <si>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</si>
  <si>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</si>
  <si>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</si>
  <si>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</si>
  <si>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</si>
  <si>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</si>
  <si>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</si>
  <si>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</si>
  <si>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</si>
  <si>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</si>
  <si>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</si>
  <si>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</si>
  <si>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</si>
  <si>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</si>
  <si>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</si>
  <si>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</si>
  <si>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</si>
  <si>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</si>
  <si>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</si>
  <si>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</si>
  <si>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</si>
  <si>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</si>
  <si>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</si>
  <si>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</si>
  <si>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</si>
  <si>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</si>
  <si>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</si>
  <si>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</si>
  <si>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</si>
  <si>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</si>
  <si>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</si>
  <si>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</si>
  <si>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</si>
  <si>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</si>
  <si>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</si>
  <si>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</si>
  <si>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</si>
  <si>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</si>
  <si>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</si>
  <si>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</si>
  <si>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</si>
  <si>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</si>
  <si>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</si>
  <si>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</si>
  <si>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</si>
  <si>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</si>
  <si>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</si>
  <si>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</si>
  <si>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</si>
  <si>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</si>
  <si>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</si>
  <si>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</si>
  <si>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</si>
  <si>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</si>
  <si>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</si>
  <si>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</si>
  <si>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</si>
  <si>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</si>
  <si>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</si>
  <si>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</si>
  <si>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</si>
  <si>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</si>
  <si>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</si>
  <si>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</si>
  <si>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</si>
  <si>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</si>
  <si>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</si>
  <si>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</si>
  <si>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</si>
  <si>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</si>
  <si>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</si>
  <si>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</si>
  <si>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</si>
  <si>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</si>
  <si>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</si>
  <si>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</si>
  <si>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</si>
  <si>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</t>
  </si>
  <si>
    <t>Прочие безвозмездные поступления в бюджеты муниципальных районов</t>
  </si>
  <si>
    <t>Прочие дотации бюджетам муниципальных районов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</si>
  <si>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</si>
  <si>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</si>
  <si>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</si>
  <si>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</si>
  <si>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</si>
  <si>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</si>
  <si>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</si>
  <si>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</si>
  <si>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</si>
  <si>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</si>
  <si>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</si>
  <si>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</si>
  <si>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</si>
  <si>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</si>
  <si>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</si>
  <si>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</si>
  <si>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</si>
  <si>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</si>
  <si>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</si>
  <si>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</si>
  <si>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</si>
  <si>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</si>
  <si>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</si>
  <si>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</si>
  <si>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</si>
  <si>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</si>
  <si>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</si>
  <si>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</si>
  <si>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</si>
  <si>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</si>
  <si>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</si>
  <si>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</si>
  <si>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</si>
  <si>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</si>
  <si>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</si>
  <si>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</si>
  <si>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</si>
  <si>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</si>
  <si>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</si>
  <si>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</si>
  <si>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</si>
  <si>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</si>
  <si>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</si>
  <si>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</si>
  <si>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</si>
  <si>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</si>
  <si>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</si>
  <si>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</si>
  <si>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</si>
  <si>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</si>
  <si>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</si>
  <si>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</si>
  <si>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</si>
  <si>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</si>
  <si>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</si>
  <si>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</si>
  <si>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</si>
  <si>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</si>
  <si>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</si>
  <si>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</si>
  <si>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</si>
  <si>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</si>
  <si>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</si>
  <si>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</si>
  <si>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092 2 02 29999 05 0000 151</t>
  </si>
  <si>
    <t>092 2 02 20051 05 0000 151</t>
  </si>
  <si>
    <t>Субсидии на проведение мероприятий по внесению изменений в документы территориального планирования мунициальных образований в Республике Алтай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</si>
  <si>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</si>
  <si>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</si>
  <si>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</si>
  <si>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</si>
  <si>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</si>
  <si>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</si>
  <si>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</si>
  <si>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</si>
  <si>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</si>
  <si>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</si>
  <si>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</si>
  <si>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</si>
  <si>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</si>
  <si>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</si>
  <si>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</si>
  <si>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</si>
  <si>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</si>
  <si>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</si>
  <si>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</si>
  <si>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</si>
  <si>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</si>
  <si>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</si>
  <si>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</si>
  <si>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</si>
  <si>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</si>
  <si>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</si>
  <si>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</si>
  <si>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</si>
  <si>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</si>
  <si>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</si>
  <si>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</si>
  <si>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</si>
  <si>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</si>
  <si>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</si>
  <si>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</si>
  <si>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</si>
  <si>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</si>
  <si>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</si>
  <si>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</si>
  <si>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</si>
  <si>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</si>
  <si>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</si>
  <si>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</si>
  <si>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</si>
  <si>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</si>
  <si>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</si>
  <si>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</si>
  <si>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</si>
  <si>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</si>
  <si>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</si>
  <si>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</si>
  <si>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</si>
  <si>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</si>
  <si>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</si>
  <si>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</si>
  <si>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</si>
  <si>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</si>
  <si>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</si>
  <si>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</si>
  <si>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</si>
  <si>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</si>
  <si>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</si>
  <si>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</si>
  <si>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</si>
  <si>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</si>
  <si>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</si>
  <si>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</si>
  <si>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</si>
  <si>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</si>
  <si>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</si>
  <si>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</si>
  <si>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</si>
  <si>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</si>
  <si>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</si>
  <si>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</si>
  <si>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</si>
  <si>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Приложение 6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</si>
  <si>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</si>
  <si>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</si>
  <si>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</si>
  <si>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</si>
  <si>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</si>
  <si>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Субсидия бюджетам муниципальных районов на поддержку отрасли культуры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</si>
  <si>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</si>
  <si>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</si>
  <si>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</si>
  <si>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</si>
  <si>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</si>
  <si>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>на 2020 год и на плановый период 2021 и 2022 годов"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</si>
  <si>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</si>
  <si>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</si>
  <si>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</si>
  <si>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</si>
  <si>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</si>
  <si>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</si>
  <si>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</si>
  <si>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               к Решению о бюджете Муниципального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</si>
  <si>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</si>
  <si>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</si>
  <si>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092 2 02 20051 05 0000 150</t>
  </si>
  <si>
    <t>Б-98</t>
  </si>
  <si>
    <t>092 2 02 25159 05 0000 150</t>
  </si>
  <si>
    <t>Д-40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</si>
  <si>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</si>
  <si>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</si>
  <si>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</si>
  <si>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</si>
  <si>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</si>
  <si>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</si>
  <si>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</si>
  <si>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19 Е-04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</si>
  <si>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</si>
  <si>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</si>
  <si>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092 2 02 40000 00 0000 150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</si>
  <si>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</si>
  <si>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</si>
  <si>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092 2 02 45159 05 0000 150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</si>
  <si>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</si>
  <si>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</si>
  <si>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19-В95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</si>
  <si>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</si>
  <si>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19-В95-02018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</si>
  <si>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</si>
  <si>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</si>
  <si>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</si>
  <si>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>19-Е40</t>
  </si>
  <si>
    <t>011 2 07 05030 05 0000 150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</si>
  <si>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</si>
  <si>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</si>
  <si>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</si>
  <si>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</si>
  <si>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</si>
  <si>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</si>
  <si>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</si>
  <si>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</si>
  <si>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</si>
  <si>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плюсом 66 руб.69 коп.</t>
  </si>
  <si>
    <t>Объем поступления доходов в местный бюджет в 2020  году</t>
  </si>
  <si>
    <t>092 2 02 25299 05 0000 150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</si>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</sst>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53" applyNumberFormat="1" applyFont="1" applyFill="1" applyBorder="1" applyAlignment="1">
      <alignment horizontal="justify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8" fillId="0" borderId="11" xfId="53" applyNumberFormat="1" applyFont="1" applyFill="1" applyBorder="1" applyAlignment="1">
      <alignment horizontal="justify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wrapText="1"/>
    </xf>
    <xf numFmtId="49" fontId="49" fillId="0" borderId="1" xfId="33" applyFont="1" applyFill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3"/>
  <sheetViews>
    <sheetView tabSelected="1" view="pageBreakPreview" zoomScaleNormal="84" zoomScaleSheetLayoutView="100" zoomScalePageLayoutView="0" workbookViewId="0" topLeftCell="A37">
      <selection activeCell="D140" sqref="D140"/>
    </sheetView>
  </sheetViews>
  <sheetFormatPr defaultColWidth="9.140625" defaultRowHeight="12.75"/>
  <cols>
    <col min="1" max="1" width="28.28125" style="1" customWidth="1"/>
    <col min="2" max="2" width="49.00390625" style="1" customWidth="1"/>
    <col min="3" max="3" width="19.57421875" style="2" hidden="1" customWidth="1"/>
    <col min="4" max="4" width="19.8515625" style="2" customWidth="1"/>
    <col min="5" max="5" width="21.8515625" style="3" customWidth="1"/>
    <col min="6" max="6" width="14.57421875" style="2" hidden="1" customWidth="1"/>
    <col min="7" max="7" width="8.8515625" style="2" hidden="1" customWidth="1"/>
    <col min="8" max="8" width="7.421875" style="2" hidden="1" customWidth="1"/>
    <col min="9" max="9" width="0" style="2" hidden="1" customWidth="1"/>
    <col min="10" max="16384" width="8.8515625" style="2" customWidth="1"/>
  </cols>
  <sheetData>
    <row r="1" spans="3:5" ht="12.75" customHeight="1" hidden="1">
      <c r="C1" s="2" t="s">
        <v>51</v>
      </c>
      <c r="E1" s="3" t="s">
        <v>51</v>
      </c>
    </row>
    <row r="2" spans="3:5" ht="12.75" customHeight="1" hidden="1">
      <c r="C2" s="2" t="s">
        <v>188</v>
      </c>
      <c r="E2" s="3" t="s">
        <v>188</v>
      </c>
    </row>
    <row r="3" spans="3:5" ht="12.75" customHeight="1" hidden="1">
      <c r="C3" s="4"/>
      <c r="E3" s="2" t="s">
        <v>189</v>
      </c>
    </row>
    <row r="4" spans="3:5" ht="15" customHeight="1" hidden="1">
      <c r="C4" s="2" t="s">
        <v>147</v>
      </c>
      <c r="E4" s="3" t="s">
        <v>147</v>
      </c>
    </row>
    <row r="5" spans="3:5" ht="15" customHeight="1" hidden="1">
      <c r="C5" s="2" t="s">
        <v>180</v>
      </c>
      <c r="E5" s="3" t="s">
        <v>180</v>
      </c>
    </row>
    <row r="6" ht="12.75" customHeight="1" hidden="1"/>
    <row r="7" spans="4:5" ht="18" customHeight="1" hidden="1">
      <c r="D7" s="59" t="s">
        <v>206</v>
      </c>
      <c r="E7" s="59"/>
    </row>
    <row r="8" spans="4:5" ht="13.5" customHeight="1" hidden="1">
      <c r="D8" s="59" t="s">
        <v>207</v>
      </c>
      <c r="E8" s="59"/>
    </row>
    <row r="9" spans="4:5" ht="13.5" customHeight="1" hidden="1">
      <c r="D9" s="59" t="s">
        <v>208</v>
      </c>
      <c r="E9" s="59"/>
    </row>
    <row r="10" spans="4:5" ht="13.5" customHeight="1" hidden="1">
      <c r="D10" s="59" t="s">
        <v>147</v>
      </c>
      <c r="E10" s="59"/>
    </row>
    <row r="11" spans="4:5" ht="13.5" customHeight="1" hidden="1">
      <c r="D11" s="58" t="s">
        <v>209</v>
      </c>
      <c r="E11" s="58"/>
    </row>
    <row r="12" spans="4:5" ht="0.75" customHeight="1">
      <c r="D12" s="5"/>
      <c r="E12" s="4" t="s">
        <v>210</v>
      </c>
    </row>
    <row r="13" spans="4:5" ht="0.75" customHeight="1">
      <c r="D13" s="5"/>
      <c r="E13" s="4"/>
    </row>
    <row r="14" spans="4:5" ht="24.75" customHeight="1" hidden="1">
      <c r="D14" s="5"/>
      <c r="E14" s="4"/>
    </row>
    <row r="15" spans="2:5" ht="15" customHeight="1">
      <c r="B15" s="6"/>
      <c r="C15" s="6"/>
      <c r="D15" s="7"/>
      <c r="E15" s="8" t="s">
        <v>331</v>
      </c>
    </row>
    <row r="16" spans="2:6" ht="15" customHeight="1">
      <c r="B16" s="7"/>
      <c r="C16" s="7"/>
      <c r="D16" s="7" t="s">
        <v>351</v>
      </c>
      <c r="E16" s="7"/>
      <c r="F16" s="4"/>
    </row>
    <row r="17" spans="2:5" ht="15" customHeight="1">
      <c r="B17" s="9"/>
      <c r="C17" s="7"/>
      <c r="D17" s="7"/>
      <c r="E17" s="8" t="s">
        <v>332</v>
      </c>
    </row>
    <row r="18" spans="2:5" ht="15" customHeight="1">
      <c r="B18" s="9"/>
      <c r="C18" s="7"/>
      <c r="D18" s="7"/>
      <c r="E18" s="10" t="s">
        <v>343</v>
      </c>
    </row>
    <row r="19" spans="4:5" ht="0.75" customHeight="1">
      <c r="D19" s="5"/>
      <c r="E19" s="4"/>
    </row>
    <row r="20" spans="1:13" ht="31.5" customHeight="1">
      <c r="A20" s="57" t="s">
        <v>392</v>
      </c>
      <c r="B20" s="57"/>
      <c r="C20" s="57"/>
      <c r="D20" s="57"/>
      <c r="E20" s="57"/>
      <c r="K20" s="5"/>
      <c r="L20" s="4"/>
      <c r="M20" s="4"/>
    </row>
    <row r="21" spans="1:13" ht="48" customHeight="1">
      <c r="A21" s="11" t="s">
        <v>191</v>
      </c>
      <c r="B21" s="11" t="s">
        <v>192</v>
      </c>
      <c r="C21" s="12" t="s">
        <v>276</v>
      </c>
      <c r="D21" s="13" t="s">
        <v>275</v>
      </c>
      <c r="E21" s="12" t="s">
        <v>257</v>
      </c>
      <c r="J21" s="5"/>
      <c r="K21" s="14"/>
      <c r="L21" s="14"/>
      <c r="M21" s="4"/>
    </row>
    <row r="22" spans="1:5" ht="15">
      <c r="A22" s="12">
        <v>1</v>
      </c>
      <c r="B22" s="12">
        <v>2</v>
      </c>
      <c r="C22" s="15">
        <v>4</v>
      </c>
      <c r="D22" s="16">
        <v>3</v>
      </c>
      <c r="E22" s="13">
        <v>3</v>
      </c>
    </row>
    <row r="23" spans="1:5" ht="30.75">
      <c r="A23" s="11" t="s">
        <v>31</v>
      </c>
      <c r="B23" s="17" t="s">
        <v>193</v>
      </c>
      <c r="C23" s="18">
        <f>C24+C65</f>
        <v>109641278</v>
      </c>
      <c r="D23" s="19">
        <f>E23-C23</f>
        <v>24599482</v>
      </c>
      <c r="E23" s="18">
        <f>E24+E65</f>
        <v>134240760</v>
      </c>
    </row>
    <row r="24" spans="1:5" ht="28.5" customHeight="1">
      <c r="A24" s="11"/>
      <c r="B24" s="17" t="s">
        <v>194</v>
      </c>
      <c r="C24" s="18">
        <f>C25+C29+C38+C51+C55+C58+C62</f>
        <v>97942940</v>
      </c>
      <c r="D24" s="19">
        <f>E24-C24</f>
        <v>25377060</v>
      </c>
      <c r="E24" s="18">
        <f>E25+E29+E38+E51+E55+E58+E62</f>
        <v>123320000</v>
      </c>
    </row>
    <row r="25" spans="1:5" ht="18" customHeight="1">
      <c r="A25" s="11" t="s">
        <v>32</v>
      </c>
      <c r="B25" s="17" t="s">
        <v>195</v>
      </c>
      <c r="C25" s="18">
        <f>C26+C27+C28</f>
        <v>58286000</v>
      </c>
      <c r="D25" s="18">
        <f>D26+D27+D28</f>
        <v>10584000</v>
      </c>
      <c r="E25" s="18">
        <f>E26+E27+E28</f>
        <v>68870000</v>
      </c>
    </row>
    <row r="26" spans="1:15" ht="102" customHeight="1">
      <c r="A26" s="20" t="s">
        <v>33</v>
      </c>
      <c r="B26" s="21" t="s">
        <v>220</v>
      </c>
      <c r="C26" s="22">
        <v>57710750</v>
      </c>
      <c r="D26" s="19">
        <f aca="true" t="shared" si="0" ref="D26:D33">E26-C26</f>
        <v>10097250</v>
      </c>
      <c r="E26" s="22">
        <v>67808000</v>
      </c>
      <c r="J26" s="5"/>
      <c r="K26" s="5"/>
      <c r="N26" s="4"/>
      <c r="O26" s="4"/>
    </row>
    <row r="27" spans="1:5" ht="140.25">
      <c r="A27" s="20" t="s">
        <v>34</v>
      </c>
      <c r="B27" s="21" t="s">
        <v>196</v>
      </c>
      <c r="C27" s="22">
        <v>263330</v>
      </c>
      <c r="D27" s="19">
        <f t="shared" si="0"/>
        <v>1970</v>
      </c>
      <c r="E27" s="22">
        <v>265300</v>
      </c>
    </row>
    <row r="28" spans="1:5" ht="62.25">
      <c r="A28" s="20" t="s">
        <v>35</v>
      </c>
      <c r="B28" s="21" t="s">
        <v>238</v>
      </c>
      <c r="C28" s="22">
        <v>311920</v>
      </c>
      <c r="D28" s="19">
        <f t="shared" si="0"/>
        <v>484780</v>
      </c>
      <c r="E28" s="22">
        <v>796700</v>
      </c>
    </row>
    <row r="29" spans="1:5" ht="46.5">
      <c r="A29" s="11" t="s">
        <v>211</v>
      </c>
      <c r="B29" s="23" t="s">
        <v>212</v>
      </c>
      <c r="C29" s="18">
        <f>C30</f>
        <v>8359100</v>
      </c>
      <c r="D29" s="24">
        <f t="shared" si="0"/>
        <v>781700</v>
      </c>
      <c r="E29" s="18">
        <f>E30</f>
        <v>9140800</v>
      </c>
    </row>
    <row r="30" spans="1:5" ht="46.5">
      <c r="A30" s="11" t="s">
        <v>213</v>
      </c>
      <c r="B30" s="23" t="s">
        <v>239</v>
      </c>
      <c r="C30" s="18">
        <f>C31+C32+C33+C34+C35+C36+C37</f>
        <v>8359100</v>
      </c>
      <c r="D30" s="24">
        <f t="shared" si="0"/>
        <v>781700</v>
      </c>
      <c r="E30" s="18">
        <f>E31+E32+E33+E34+E35+E36+E37</f>
        <v>9140800</v>
      </c>
    </row>
    <row r="31" spans="1:5" ht="102" customHeight="1" hidden="1">
      <c r="A31" s="20" t="s">
        <v>214</v>
      </c>
      <c r="B31" s="21" t="s">
        <v>221</v>
      </c>
      <c r="C31" s="22"/>
      <c r="D31" s="19">
        <f t="shared" si="0"/>
        <v>0</v>
      </c>
      <c r="E31" s="22"/>
    </row>
    <row r="32" spans="1:5" ht="152.25" customHeight="1">
      <c r="A32" s="20" t="s">
        <v>320</v>
      </c>
      <c r="B32" s="21" t="s">
        <v>323</v>
      </c>
      <c r="C32" s="22">
        <v>3594413</v>
      </c>
      <c r="D32" s="19">
        <f t="shared" si="0"/>
        <v>336131</v>
      </c>
      <c r="E32" s="22">
        <v>3930544</v>
      </c>
    </row>
    <row r="33" spans="1:5" ht="115.5" customHeight="1" hidden="1">
      <c r="A33" s="20" t="s">
        <v>215</v>
      </c>
      <c r="B33" s="21" t="s">
        <v>240</v>
      </c>
      <c r="D33" s="19">
        <f t="shared" si="0"/>
        <v>0</v>
      </c>
      <c r="E33" s="25"/>
    </row>
    <row r="34" spans="1:5" ht="183" customHeight="1">
      <c r="A34" s="20" t="s">
        <v>321</v>
      </c>
      <c r="B34" s="21" t="s">
        <v>324</v>
      </c>
      <c r="C34" s="22">
        <v>66873</v>
      </c>
      <c r="D34" s="19">
        <f>E35-C34</f>
        <v>-66873</v>
      </c>
      <c r="E34" s="22">
        <v>73126</v>
      </c>
    </row>
    <row r="35" spans="1:5" ht="93" hidden="1">
      <c r="A35" s="20" t="s">
        <v>216</v>
      </c>
      <c r="B35" s="21" t="s">
        <v>217</v>
      </c>
      <c r="C35" s="22">
        <v>0</v>
      </c>
      <c r="D35" s="19">
        <f aca="true" t="shared" si="1" ref="D35:D48">E35-C35</f>
        <v>0</v>
      </c>
      <c r="E35" s="22">
        <v>0</v>
      </c>
    </row>
    <row r="36" spans="1:5" ht="100.5" customHeight="1" hidden="1">
      <c r="A36" s="20" t="s">
        <v>218</v>
      </c>
      <c r="B36" s="21" t="s">
        <v>219</v>
      </c>
      <c r="C36" s="22"/>
      <c r="D36" s="19">
        <f t="shared" si="1"/>
        <v>0</v>
      </c>
      <c r="E36" s="22"/>
    </row>
    <row r="37" spans="1:5" ht="159.75" customHeight="1">
      <c r="A37" s="20" t="s">
        <v>322</v>
      </c>
      <c r="B37" s="21" t="s">
        <v>325</v>
      </c>
      <c r="C37" s="22">
        <v>4697814</v>
      </c>
      <c r="D37" s="19">
        <f t="shared" si="1"/>
        <v>439316</v>
      </c>
      <c r="E37" s="22">
        <v>5137130</v>
      </c>
    </row>
    <row r="38" spans="1:5" ht="39.75" customHeight="1">
      <c r="A38" s="11" t="s">
        <v>8</v>
      </c>
      <c r="B38" s="17" t="s">
        <v>0</v>
      </c>
      <c r="C38" s="18">
        <f>C39+C45+C47+C50</f>
        <v>19032670</v>
      </c>
      <c r="D38" s="19">
        <f t="shared" si="1"/>
        <v>14808730</v>
      </c>
      <c r="E38" s="18">
        <f>E39+E45+E47+E50</f>
        <v>33841400</v>
      </c>
    </row>
    <row r="39" spans="1:5" ht="30.75">
      <c r="A39" s="20" t="s">
        <v>36</v>
      </c>
      <c r="B39" s="26" t="s">
        <v>1</v>
      </c>
      <c r="C39" s="22">
        <f>C40+C42+C44</f>
        <v>10610000</v>
      </c>
      <c r="D39" s="19">
        <f t="shared" si="1"/>
        <v>12612400</v>
      </c>
      <c r="E39" s="22">
        <f>E40+E42+E44</f>
        <v>23222400</v>
      </c>
    </row>
    <row r="40" spans="1:5" ht="46.5">
      <c r="A40" s="20" t="s">
        <v>37</v>
      </c>
      <c r="B40" s="26" t="s">
        <v>2</v>
      </c>
      <c r="C40" s="22">
        <f>C41</f>
        <v>6741220</v>
      </c>
      <c r="D40" s="19">
        <f t="shared" si="1"/>
        <v>7888880</v>
      </c>
      <c r="E40" s="22">
        <f>E41</f>
        <v>14630100</v>
      </c>
    </row>
    <row r="41" spans="1:5" ht="51" customHeight="1">
      <c r="A41" s="20" t="s">
        <v>132</v>
      </c>
      <c r="B41" s="26" t="s">
        <v>2</v>
      </c>
      <c r="C41" s="22">
        <v>6741220</v>
      </c>
      <c r="D41" s="19">
        <f t="shared" si="1"/>
        <v>7888880</v>
      </c>
      <c r="E41" s="22">
        <v>14630100</v>
      </c>
    </row>
    <row r="42" spans="1:5" ht="66.75" customHeight="1">
      <c r="A42" s="20" t="s">
        <v>38</v>
      </c>
      <c r="B42" s="26" t="s">
        <v>3</v>
      </c>
      <c r="C42" s="22">
        <f>C43</f>
        <v>3868780</v>
      </c>
      <c r="D42" s="19">
        <f t="shared" si="1"/>
        <v>4723520</v>
      </c>
      <c r="E42" s="22">
        <f>E43</f>
        <v>8592300</v>
      </c>
    </row>
    <row r="43" spans="1:5" ht="90" customHeight="1">
      <c r="A43" s="20" t="s">
        <v>133</v>
      </c>
      <c r="B43" s="26" t="s">
        <v>249</v>
      </c>
      <c r="C43" s="22">
        <v>3868780</v>
      </c>
      <c r="D43" s="19">
        <f t="shared" si="1"/>
        <v>4723520</v>
      </c>
      <c r="E43" s="22">
        <v>8592300</v>
      </c>
    </row>
    <row r="44" spans="1:5" ht="63" customHeight="1" hidden="1">
      <c r="A44" s="20" t="s">
        <v>148</v>
      </c>
      <c r="B44" s="26" t="s">
        <v>250</v>
      </c>
      <c r="C44" s="22">
        <v>0</v>
      </c>
      <c r="D44" s="19">
        <f t="shared" si="1"/>
        <v>0</v>
      </c>
      <c r="E44" s="22">
        <v>0</v>
      </c>
    </row>
    <row r="45" spans="1:5" ht="36.75" customHeight="1">
      <c r="A45" s="20" t="s">
        <v>39</v>
      </c>
      <c r="B45" s="26" t="s">
        <v>12</v>
      </c>
      <c r="C45" s="22">
        <f>C46</f>
        <v>6170000</v>
      </c>
      <c r="D45" s="19">
        <f t="shared" si="1"/>
        <v>1314000</v>
      </c>
      <c r="E45" s="22">
        <f>E46</f>
        <v>7484000</v>
      </c>
    </row>
    <row r="46" spans="1:5" ht="34.5" customHeight="1">
      <c r="A46" s="20" t="s">
        <v>134</v>
      </c>
      <c r="B46" s="26" t="s">
        <v>12</v>
      </c>
      <c r="C46" s="22">
        <v>6170000</v>
      </c>
      <c r="D46" s="19">
        <f t="shared" si="1"/>
        <v>1314000</v>
      </c>
      <c r="E46" s="22">
        <v>7484000</v>
      </c>
    </row>
    <row r="47" spans="1:5" ht="37.5" customHeight="1">
      <c r="A47" s="20" t="s">
        <v>40</v>
      </c>
      <c r="B47" s="26" t="s">
        <v>13</v>
      </c>
      <c r="C47" s="22">
        <f>C48+C49</f>
        <v>2069670</v>
      </c>
      <c r="D47" s="19">
        <f t="shared" si="1"/>
        <v>835330</v>
      </c>
      <c r="E47" s="22">
        <f>E48+E49</f>
        <v>2905000</v>
      </c>
    </row>
    <row r="48" spans="1:5" ht="16.5" customHeight="1">
      <c r="A48" s="20" t="s">
        <v>135</v>
      </c>
      <c r="B48" s="26" t="s">
        <v>13</v>
      </c>
      <c r="C48" s="22">
        <v>2069670</v>
      </c>
      <c r="D48" s="19">
        <f t="shared" si="1"/>
        <v>835330</v>
      </c>
      <c r="E48" s="22">
        <v>2905000</v>
      </c>
    </row>
    <row r="49" spans="1:5" ht="47.25" customHeight="1" hidden="1">
      <c r="A49" s="20" t="s">
        <v>136</v>
      </c>
      <c r="B49" s="26" t="s">
        <v>137</v>
      </c>
      <c r="C49" s="22"/>
      <c r="D49" s="19"/>
      <c r="E49" s="22"/>
    </row>
    <row r="50" spans="1:5" ht="46.5" customHeight="1">
      <c r="A50" s="20" t="s">
        <v>197</v>
      </c>
      <c r="B50" s="26" t="s">
        <v>198</v>
      </c>
      <c r="C50" s="22">
        <v>183000</v>
      </c>
      <c r="D50" s="19">
        <f>E50-C50</f>
        <v>47000</v>
      </c>
      <c r="E50" s="22">
        <v>230000</v>
      </c>
    </row>
    <row r="51" spans="1:5" ht="50.25" customHeight="1">
      <c r="A51" s="11" t="s">
        <v>7</v>
      </c>
      <c r="B51" s="17" t="s">
        <v>14</v>
      </c>
      <c r="C51" s="18">
        <f>C52</f>
        <v>10635170</v>
      </c>
      <c r="D51" s="19">
        <f>E51-C51</f>
        <v>-875370</v>
      </c>
      <c r="E51" s="18">
        <f>E52</f>
        <v>9759800</v>
      </c>
    </row>
    <row r="52" spans="1:5" ht="18" customHeight="1">
      <c r="A52" s="20" t="s">
        <v>41</v>
      </c>
      <c r="B52" s="17" t="s">
        <v>15</v>
      </c>
      <c r="C52" s="22">
        <f>C53</f>
        <v>10635170</v>
      </c>
      <c r="D52" s="19">
        <f>E52-C52</f>
        <v>-875370</v>
      </c>
      <c r="E52" s="22">
        <f>E53</f>
        <v>9759800</v>
      </c>
    </row>
    <row r="53" spans="1:5" ht="30.75">
      <c r="A53" s="20" t="s">
        <v>42</v>
      </c>
      <c r="B53" s="26" t="s">
        <v>16</v>
      </c>
      <c r="C53" s="22">
        <v>10635170</v>
      </c>
      <c r="D53" s="19">
        <f>E53-C53</f>
        <v>-875370</v>
      </c>
      <c r="E53" s="22">
        <v>9759800</v>
      </c>
    </row>
    <row r="54" spans="1:5" ht="47.25" customHeight="1" hidden="1">
      <c r="A54" s="20" t="s">
        <v>43</v>
      </c>
      <c r="B54" s="26" t="s">
        <v>17</v>
      </c>
      <c r="C54" s="22">
        <v>0</v>
      </c>
      <c r="D54" s="19"/>
      <c r="E54" s="22">
        <v>0</v>
      </c>
    </row>
    <row r="55" spans="1:5" ht="53.25" customHeight="1">
      <c r="A55" s="11" t="s">
        <v>6</v>
      </c>
      <c r="B55" s="17" t="s">
        <v>18</v>
      </c>
      <c r="C55" s="18">
        <f>C56</f>
        <v>60000</v>
      </c>
      <c r="D55" s="19">
        <f aca="true" t="shared" si="2" ref="D55:D86">E55-C55</f>
        <v>-2000</v>
      </c>
      <c r="E55" s="18">
        <f>E56</f>
        <v>58000</v>
      </c>
    </row>
    <row r="56" spans="1:5" ht="15">
      <c r="A56" s="20" t="s">
        <v>44</v>
      </c>
      <c r="B56" s="17" t="s">
        <v>19</v>
      </c>
      <c r="C56" s="22">
        <f>C57</f>
        <v>60000</v>
      </c>
      <c r="D56" s="19">
        <f t="shared" si="2"/>
        <v>-2000</v>
      </c>
      <c r="E56" s="22">
        <f>E57</f>
        <v>58000</v>
      </c>
    </row>
    <row r="57" spans="1:5" ht="30.75">
      <c r="A57" s="20" t="s">
        <v>45</v>
      </c>
      <c r="B57" s="26" t="s">
        <v>20</v>
      </c>
      <c r="C57" s="22">
        <v>60000</v>
      </c>
      <c r="D57" s="19">
        <f t="shared" si="2"/>
        <v>-2000</v>
      </c>
      <c r="E57" s="22">
        <v>58000</v>
      </c>
    </row>
    <row r="58" spans="1:5" ht="33.75" customHeight="1">
      <c r="A58" s="11" t="s">
        <v>46</v>
      </c>
      <c r="B58" s="17" t="s">
        <v>21</v>
      </c>
      <c r="C58" s="18">
        <f>C59+C60+C61</f>
        <v>1570000</v>
      </c>
      <c r="D58" s="19">
        <f t="shared" si="2"/>
        <v>80000</v>
      </c>
      <c r="E58" s="18">
        <f>E59+E60+E61</f>
        <v>1650000</v>
      </c>
    </row>
    <row r="59" spans="1:5" ht="70.5" customHeight="1">
      <c r="A59" s="20" t="s">
        <v>298</v>
      </c>
      <c r="B59" s="27" t="s">
        <v>22</v>
      </c>
      <c r="C59" s="22">
        <v>1210000</v>
      </c>
      <c r="D59" s="19">
        <f t="shared" si="2"/>
        <v>170000</v>
      </c>
      <c r="E59" s="22">
        <v>1380000</v>
      </c>
    </row>
    <row r="60" spans="1:5" ht="93">
      <c r="A60" s="20" t="s">
        <v>299</v>
      </c>
      <c r="B60" s="20" t="s">
        <v>200</v>
      </c>
      <c r="C60" s="22">
        <v>260000</v>
      </c>
      <c r="D60" s="19">
        <f t="shared" si="2"/>
        <v>0</v>
      </c>
      <c r="E60" s="22">
        <v>260000</v>
      </c>
    </row>
    <row r="61" spans="1:5" ht="30.75">
      <c r="A61" s="20" t="s">
        <v>300</v>
      </c>
      <c r="B61" s="20" t="s">
        <v>23</v>
      </c>
      <c r="C61" s="19">
        <v>100000</v>
      </c>
      <c r="D61" s="19">
        <f t="shared" si="2"/>
        <v>-90000</v>
      </c>
      <c r="E61" s="19">
        <v>10000</v>
      </c>
    </row>
    <row r="62" spans="1:5" ht="47.25" customHeight="1" hidden="1">
      <c r="A62" s="11" t="s">
        <v>5</v>
      </c>
      <c r="B62" s="11" t="s">
        <v>24</v>
      </c>
      <c r="C62" s="18">
        <f>C63+C64</f>
        <v>0</v>
      </c>
      <c r="D62" s="19">
        <f t="shared" si="2"/>
        <v>0</v>
      </c>
      <c r="E62" s="18">
        <f>E63+E64</f>
        <v>0</v>
      </c>
    </row>
    <row r="63" spans="1:5" ht="15.75" customHeight="1" hidden="1">
      <c r="A63" s="20" t="s">
        <v>47</v>
      </c>
      <c r="B63" s="26" t="s">
        <v>25</v>
      </c>
      <c r="C63" s="19">
        <v>0</v>
      </c>
      <c r="D63" s="19">
        <f t="shared" si="2"/>
        <v>0</v>
      </c>
      <c r="E63" s="19">
        <v>0</v>
      </c>
    </row>
    <row r="64" spans="1:5" ht="47.25" customHeight="1" hidden="1">
      <c r="A64" s="20" t="s">
        <v>222</v>
      </c>
      <c r="B64" s="26" t="s">
        <v>26</v>
      </c>
      <c r="C64" s="19">
        <v>0</v>
      </c>
      <c r="D64" s="19">
        <f t="shared" si="2"/>
        <v>0</v>
      </c>
      <c r="E64" s="19">
        <v>0</v>
      </c>
    </row>
    <row r="65" spans="1:5" ht="19.5" customHeight="1">
      <c r="A65" s="20"/>
      <c r="B65" s="17" t="s">
        <v>27</v>
      </c>
      <c r="C65" s="18">
        <f>C66+C73+C80+C84+C95+C97+C129</f>
        <v>11698338</v>
      </c>
      <c r="D65" s="19">
        <f t="shared" si="2"/>
        <v>-777578</v>
      </c>
      <c r="E65" s="18">
        <f>E66+E73+E80+E84+E95+E97+E129</f>
        <v>10920760</v>
      </c>
    </row>
    <row r="66" spans="1:5" ht="67.5" customHeight="1">
      <c r="A66" s="11" t="s">
        <v>48</v>
      </c>
      <c r="B66" s="17" t="s">
        <v>28</v>
      </c>
      <c r="C66" s="18">
        <f>C67+C68+C69+C70+C71+C72</f>
        <v>8687592</v>
      </c>
      <c r="D66" s="19">
        <f t="shared" si="2"/>
        <v>-193157</v>
      </c>
      <c r="E66" s="18">
        <f>E67+E68+E69+E70+E71+E72</f>
        <v>8494435</v>
      </c>
    </row>
    <row r="67" spans="1:5" ht="47.25" customHeight="1" hidden="1">
      <c r="A67" s="20" t="s">
        <v>49</v>
      </c>
      <c r="B67" s="26" t="s">
        <v>29</v>
      </c>
      <c r="C67" s="22">
        <v>0</v>
      </c>
      <c r="D67" s="19">
        <f t="shared" si="2"/>
        <v>0</v>
      </c>
      <c r="E67" s="22">
        <v>0</v>
      </c>
    </row>
    <row r="68" spans="1:5" ht="137.25" customHeight="1">
      <c r="A68" s="20" t="s">
        <v>259</v>
      </c>
      <c r="B68" s="26" t="s">
        <v>260</v>
      </c>
      <c r="C68" s="22">
        <v>7810435</v>
      </c>
      <c r="D68" s="19">
        <f t="shared" si="2"/>
        <v>69000</v>
      </c>
      <c r="E68" s="22">
        <v>7879435</v>
      </c>
    </row>
    <row r="69" spans="1:5" ht="102" customHeight="1">
      <c r="A69" s="20" t="s">
        <v>50</v>
      </c>
      <c r="B69" s="26" t="s">
        <v>149</v>
      </c>
      <c r="C69" s="22">
        <v>781157</v>
      </c>
      <c r="D69" s="19">
        <f t="shared" si="2"/>
        <v>-257157</v>
      </c>
      <c r="E69" s="22">
        <v>524000</v>
      </c>
    </row>
    <row r="70" spans="1:5" ht="78.75" customHeight="1" hidden="1">
      <c r="A70" s="20" t="s">
        <v>52</v>
      </c>
      <c r="B70" s="26" t="s">
        <v>30</v>
      </c>
      <c r="C70" s="22"/>
      <c r="D70" s="19">
        <f t="shared" si="2"/>
        <v>0</v>
      </c>
      <c r="E70" s="22"/>
    </row>
    <row r="71" spans="1:5" ht="126" customHeight="1" hidden="1">
      <c r="A71" s="20" t="s">
        <v>53</v>
      </c>
      <c r="B71" s="26" t="s">
        <v>150</v>
      </c>
      <c r="C71" s="22"/>
      <c r="D71" s="19">
        <f t="shared" si="2"/>
        <v>0</v>
      </c>
      <c r="E71" s="22"/>
    </row>
    <row r="72" spans="1:5" ht="104.25" customHeight="1">
      <c r="A72" s="20" t="s">
        <v>54</v>
      </c>
      <c r="B72" s="26" t="s">
        <v>241</v>
      </c>
      <c r="C72" s="22">
        <v>96000</v>
      </c>
      <c r="D72" s="19">
        <f t="shared" si="2"/>
        <v>-5000</v>
      </c>
      <c r="E72" s="22">
        <v>91000</v>
      </c>
    </row>
    <row r="73" spans="1:5" ht="30.75">
      <c r="A73" s="11" t="s">
        <v>55</v>
      </c>
      <c r="B73" s="17" t="s">
        <v>97</v>
      </c>
      <c r="C73" s="18">
        <f>C74</f>
        <v>367000</v>
      </c>
      <c r="D73" s="19">
        <f t="shared" si="2"/>
        <v>63600</v>
      </c>
      <c r="E73" s="18">
        <f>E74</f>
        <v>430600</v>
      </c>
    </row>
    <row r="74" spans="1:5" ht="34.5" customHeight="1">
      <c r="A74" s="20" t="s">
        <v>56</v>
      </c>
      <c r="B74" s="26" t="s">
        <v>99</v>
      </c>
      <c r="C74" s="22">
        <f>C75+C76+C77+C78</f>
        <v>367000</v>
      </c>
      <c r="D74" s="19">
        <f t="shared" si="2"/>
        <v>63600</v>
      </c>
      <c r="E74" s="22">
        <f>E75+E76+E77+E78</f>
        <v>430600</v>
      </c>
    </row>
    <row r="75" spans="1:5" ht="36" customHeight="1">
      <c r="A75" s="20" t="s">
        <v>151</v>
      </c>
      <c r="B75" s="26" t="s">
        <v>152</v>
      </c>
      <c r="C75" s="22">
        <v>52000</v>
      </c>
      <c r="D75" s="19">
        <f t="shared" si="2"/>
        <v>12600</v>
      </c>
      <c r="E75" s="22">
        <v>64600</v>
      </c>
    </row>
    <row r="76" spans="1:5" ht="47.25" customHeight="1" hidden="1">
      <c r="A76" s="20" t="s">
        <v>153</v>
      </c>
      <c r="B76" s="26" t="s">
        <v>154</v>
      </c>
      <c r="C76" s="22"/>
      <c r="D76" s="19">
        <f t="shared" si="2"/>
        <v>0</v>
      </c>
      <c r="E76" s="22"/>
    </row>
    <row r="77" spans="1:5" ht="36" customHeight="1" hidden="1">
      <c r="A77" s="20" t="s">
        <v>155</v>
      </c>
      <c r="B77" s="26" t="s">
        <v>156</v>
      </c>
      <c r="C77" s="22">
        <v>0</v>
      </c>
      <c r="D77" s="19">
        <f t="shared" si="2"/>
        <v>0</v>
      </c>
      <c r="E77" s="22">
        <v>0</v>
      </c>
    </row>
    <row r="78" spans="1:5" ht="36" customHeight="1">
      <c r="A78" s="20" t="s">
        <v>157</v>
      </c>
      <c r="B78" s="26" t="s">
        <v>158</v>
      </c>
      <c r="C78" s="22">
        <f>C79</f>
        <v>315000</v>
      </c>
      <c r="D78" s="19">
        <f t="shared" si="2"/>
        <v>51000</v>
      </c>
      <c r="E78" s="22">
        <f>E79</f>
        <v>366000</v>
      </c>
    </row>
    <row r="79" spans="1:5" ht="31.5" customHeight="1">
      <c r="A79" s="20" t="s">
        <v>274</v>
      </c>
      <c r="B79" s="26" t="s">
        <v>289</v>
      </c>
      <c r="C79" s="22">
        <v>315000</v>
      </c>
      <c r="D79" s="19">
        <f t="shared" si="2"/>
        <v>51000</v>
      </c>
      <c r="E79" s="22">
        <v>366000</v>
      </c>
    </row>
    <row r="80" spans="1:5" ht="49.5" customHeight="1">
      <c r="A80" s="11" t="s">
        <v>57</v>
      </c>
      <c r="B80" s="11" t="s">
        <v>223</v>
      </c>
      <c r="C80" s="18">
        <f>C81+C82+C83</f>
        <v>356066</v>
      </c>
      <c r="D80" s="19">
        <f t="shared" si="2"/>
        <v>933934</v>
      </c>
      <c r="E80" s="18">
        <f>E81+E82+E83</f>
        <v>1290000</v>
      </c>
    </row>
    <row r="81" spans="1:5" ht="47.25" customHeight="1" hidden="1">
      <c r="A81" s="20" t="s">
        <v>159</v>
      </c>
      <c r="B81" s="20" t="s">
        <v>160</v>
      </c>
      <c r="C81" s="22">
        <v>0</v>
      </c>
      <c r="D81" s="19">
        <f t="shared" si="2"/>
        <v>0</v>
      </c>
      <c r="E81" s="22">
        <v>0</v>
      </c>
    </row>
    <row r="82" spans="1:5" ht="63" customHeight="1" hidden="1">
      <c r="A82" s="20" t="s">
        <v>161</v>
      </c>
      <c r="B82" s="20" t="s">
        <v>162</v>
      </c>
      <c r="C82" s="22"/>
      <c r="D82" s="19">
        <f t="shared" si="2"/>
        <v>0</v>
      </c>
      <c r="E82" s="22"/>
    </row>
    <row r="83" spans="1:5" ht="45" customHeight="1">
      <c r="A83" s="20" t="s">
        <v>279</v>
      </c>
      <c r="B83" s="20" t="s">
        <v>163</v>
      </c>
      <c r="C83" s="22">
        <v>356066</v>
      </c>
      <c r="D83" s="19">
        <f t="shared" si="2"/>
        <v>933934</v>
      </c>
      <c r="E83" s="22">
        <v>1290000</v>
      </c>
    </row>
    <row r="84" spans="1:5" ht="42" customHeight="1">
      <c r="A84" s="11" t="s">
        <v>58</v>
      </c>
      <c r="B84" s="11" t="s">
        <v>100</v>
      </c>
      <c r="C84" s="18">
        <f>C85+C86+C87+C88+C89+C90+C91+C92+C93+C94</f>
        <v>1120700</v>
      </c>
      <c r="D84" s="19">
        <f t="shared" si="2"/>
        <v>-670700</v>
      </c>
      <c r="E84" s="18">
        <f>E85+E86+E87+E88+E89+E90+E91+E92+E93+E94</f>
        <v>450000</v>
      </c>
    </row>
    <row r="85" spans="1:5" ht="31.5" customHeight="1" hidden="1">
      <c r="A85" s="20" t="s">
        <v>59</v>
      </c>
      <c r="B85" s="20" t="s">
        <v>101</v>
      </c>
      <c r="C85" s="19"/>
      <c r="D85" s="19">
        <f t="shared" si="2"/>
        <v>0</v>
      </c>
      <c r="E85" s="19"/>
    </row>
    <row r="86" spans="1:5" ht="141.75" customHeight="1" hidden="1">
      <c r="A86" s="20" t="s">
        <v>164</v>
      </c>
      <c r="B86" s="20" t="s">
        <v>165</v>
      </c>
      <c r="C86" s="19">
        <v>0</v>
      </c>
      <c r="D86" s="19">
        <f t="shared" si="2"/>
        <v>0</v>
      </c>
      <c r="E86" s="19">
        <v>0</v>
      </c>
    </row>
    <row r="87" spans="1:5" ht="126.75" customHeight="1">
      <c r="A87" s="20" t="s">
        <v>166</v>
      </c>
      <c r="B87" s="26" t="s">
        <v>167</v>
      </c>
      <c r="C87" s="19">
        <v>670700</v>
      </c>
      <c r="D87" s="19">
        <f aca="true" t="shared" si="3" ref="D87:D118">E87-C87</f>
        <v>-670700</v>
      </c>
      <c r="E87" s="19">
        <v>0</v>
      </c>
    </row>
    <row r="88" spans="1:5" ht="141.75" customHeight="1" hidden="1">
      <c r="A88" s="20" t="s">
        <v>168</v>
      </c>
      <c r="B88" s="20" t="s">
        <v>169</v>
      </c>
      <c r="C88" s="19"/>
      <c r="D88" s="19">
        <f t="shared" si="3"/>
        <v>0</v>
      </c>
      <c r="E88" s="19"/>
    </row>
    <row r="89" spans="1:5" ht="141.75" customHeight="1" hidden="1">
      <c r="A89" s="20" t="s">
        <v>170</v>
      </c>
      <c r="B89" s="26" t="s">
        <v>171</v>
      </c>
      <c r="C89" s="19"/>
      <c r="D89" s="19">
        <f t="shared" si="3"/>
        <v>0</v>
      </c>
      <c r="E89" s="19"/>
    </row>
    <row r="90" spans="1:5" ht="78.75" customHeight="1" hidden="1">
      <c r="A90" s="20" t="s">
        <v>60</v>
      </c>
      <c r="B90" s="26" t="s">
        <v>102</v>
      </c>
      <c r="C90" s="19"/>
      <c r="D90" s="19">
        <f t="shared" si="3"/>
        <v>0</v>
      </c>
      <c r="E90" s="19"/>
    </row>
    <row r="91" spans="1:5" ht="78.75" customHeight="1" hidden="1">
      <c r="A91" s="20" t="s">
        <v>61</v>
      </c>
      <c r="B91" s="26" t="s">
        <v>103</v>
      </c>
      <c r="C91" s="19"/>
      <c r="D91" s="19">
        <f t="shared" si="3"/>
        <v>0</v>
      </c>
      <c r="E91" s="19"/>
    </row>
    <row r="92" spans="1:5" ht="47.25" customHeight="1" hidden="1">
      <c r="A92" s="20" t="s">
        <v>62</v>
      </c>
      <c r="B92" s="20" t="s">
        <v>104</v>
      </c>
      <c r="C92" s="19"/>
      <c r="D92" s="19">
        <f t="shared" si="3"/>
        <v>0</v>
      </c>
      <c r="E92" s="19"/>
    </row>
    <row r="93" spans="1:5" ht="90" customHeight="1">
      <c r="A93" s="20" t="s">
        <v>261</v>
      </c>
      <c r="B93" s="20" t="s">
        <v>262</v>
      </c>
      <c r="C93" s="22">
        <v>450000</v>
      </c>
      <c r="D93" s="19">
        <f t="shared" si="3"/>
        <v>0</v>
      </c>
      <c r="E93" s="22">
        <v>450000</v>
      </c>
    </row>
    <row r="94" spans="1:5" ht="78.75" customHeight="1" hidden="1">
      <c r="A94" s="20" t="s">
        <v>63</v>
      </c>
      <c r="B94" s="20" t="s">
        <v>172</v>
      </c>
      <c r="C94" s="19"/>
      <c r="D94" s="19">
        <f t="shared" si="3"/>
        <v>0</v>
      </c>
      <c r="E94" s="19"/>
    </row>
    <row r="95" spans="1:5" ht="31.5" customHeight="1" hidden="1">
      <c r="A95" s="11" t="s">
        <v>64</v>
      </c>
      <c r="B95" s="11" t="s">
        <v>105</v>
      </c>
      <c r="C95" s="18">
        <f>C96</f>
        <v>0</v>
      </c>
      <c r="D95" s="19">
        <f t="shared" si="3"/>
        <v>0</v>
      </c>
      <c r="E95" s="18">
        <f>E96</f>
        <v>0</v>
      </c>
    </row>
    <row r="96" spans="1:5" ht="47.25" customHeight="1" hidden="1">
      <c r="A96" s="20" t="s">
        <v>65</v>
      </c>
      <c r="B96" s="20" t="s">
        <v>106</v>
      </c>
      <c r="C96" s="19"/>
      <c r="D96" s="19">
        <f t="shared" si="3"/>
        <v>0</v>
      </c>
      <c r="E96" s="19"/>
    </row>
    <row r="97" spans="1:5" ht="46.5" customHeight="1">
      <c r="A97" s="11" t="s">
        <v>66</v>
      </c>
      <c r="B97" s="17" t="s">
        <v>107</v>
      </c>
      <c r="C97" s="18">
        <f>C98+C99+C100+C101+C102+C103+C104+C105+C106+C107+C108+C109+C110+C111+C112+C113+C114+C115+C116+C117+C118+C119+C120+C121+C126</f>
        <v>1166980</v>
      </c>
      <c r="D97" s="19">
        <f t="shared" si="3"/>
        <v>-911255</v>
      </c>
      <c r="E97" s="18">
        <f>E98+E99+E100+E101+E102+E103+E104+E105+E106+E107+E108+E109+E110+E111+E112+E113+E114+E115+E116+E117+E118+E119+E120+E121+E122+E123+E124+E125+E126</f>
        <v>255725</v>
      </c>
    </row>
    <row r="98" spans="1:5" ht="111.75" customHeight="1">
      <c r="A98" s="20" t="s">
        <v>243</v>
      </c>
      <c r="B98" s="26" t="s">
        <v>264</v>
      </c>
      <c r="C98" s="22">
        <v>75000</v>
      </c>
      <c r="D98" s="19">
        <f t="shared" si="3"/>
        <v>-75000</v>
      </c>
      <c r="E98" s="22">
        <v>0</v>
      </c>
    </row>
    <row r="99" spans="1:5" ht="63" customHeight="1" hidden="1">
      <c r="A99" s="20" t="s">
        <v>67</v>
      </c>
      <c r="B99" s="26" t="s">
        <v>108</v>
      </c>
      <c r="C99" s="22"/>
      <c r="D99" s="19">
        <f t="shared" si="3"/>
        <v>0</v>
      </c>
      <c r="E99" s="22"/>
    </row>
    <row r="100" spans="1:5" ht="78.75" customHeight="1" hidden="1">
      <c r="A100" s="20" t="s">
        <v>68</v>
      </c>
      <c r="B100" s="26" t="s">
        <v>109</v>
      </c>
      <c r="C100" s="22"/>
      <c r="D100" s="19">
        <f t="shared" si="3"/>
        <v>0</v>
      </c>
      <c r="E100" s="22"/>
    </row>
    <row r="101" spans="1:5" ht="85.5" customHeight="1" hidden="1">
      <c r="A101" s="20" t="s">
        <v>244</v>
      </c>
      <c r="B101" s="26" t="s">
        <v>110</v>
      </c>
      <c r="C101" s="22">
        <v>0</v>
      </c>
      <c r="D101" s="19">
        <f t="shared" si="3"/>
        <v>0</v>
      </c>
      <c r="E101" s="22">
        <v>0</v>
      </c>
    </row>
    <row r="102" spans="1:5" ht="94.5" customHeight="1" hidden="1">
      <c r="A102" s="20" t="s">
        <v>69</v>
      </c>
      <c r="B102" s="26" t="s">
        <v>111</v>
      </c>
      <c r="C102" s="22">
        <v>0</v>
      </c>
      <c r="D102" s="19">
        <f t="shared" si="3"/>
        <v>0</v>
      </c>
      <c r="E102" s="22">
        <v>0</v>
      </c>
    </row>
    <row r="103" spans="1:5" ht="47.25" customHeight="1" hidden="1">
      <c r="A103" s="20" t="s">
        <v>70</v>
      </c>
      <c r="B103" s="26" t="s">
        <v>112</v>
      </c>
      <c r="C103" s="22"/>
      <c r="D103" s="19">
        <f t="shared" si="3"/>
        <v>0</v>
      </c>
      <c r="E103" s="22"/>
    </row>
    <row r="104" spans="1:5" ht="78.75" customHeight="1" hidden="1">
      <c r="A104" s="20" t="s">
        <v>71</v>
      </c>
      <c r="B104" s="26" t="s">
        <v>113</v>
      </c>
      <c r="C104" s="22"/>
      <c r="D104" s="19">
        <f t="shared" si="3"/>
        <v>0</v>
      </c>
      <c r="E104" s="22"/>
    </row>
    <row r="105" spans="1:5" ht="78.75" customHeight="1" hidden="1">
      <c r="A105" s="20" t="s">
        <v>73</v>
      </c>
      <c r="B105" s="26" t="s">
        <v>114</v>
      </c>
      <c r="C105" s="22"/>
      <c r="D105" s="19">
        <f t="shared" si="3"/>
        <v>0</v>
      </c>
      <c r="E105" s="22"/>
    </row>
    <row r="106" spans="1:5" ht="47.25" customHeight="1" hidden="1">
      <c r="A106" s="20" t="s">
        <v>72</v>
      </c>
      <c r="B106" s="26" t="s">
        <v>201</v>
      </c>
      <c r="C106" s="22"/>
      <c r="D106" s="19">
        <f t="shared" si="3"/>
        <v>0</v>
      </c>
      <c r="E106" s="22"/>
    </row>
    <row r="107" spans="1:5" ht="63" customHeight="1" hidden="1">
      <c r="A107" s="20" t="s">
        <v>74</v>
      </c>
      <c r="B107" s="26" t="s">
        <v>242</v>
      </c>
      <c r="C107" s="22"/>
      <c r="D107" s="19">
        <f t="shared" si="3"/>
        <v>0</v>
      </c>
      <c r="E107" s="22"/>
    </row>
    <row r="108" spans="1:5" ht="47.25" customHeight="1" hidden="1">
      <c r="A108" s="20" t="s">
        <v>75</v>
      </c>
      <c r="B108" s="26" t="s">
        <v>115</v>
      </c>
      <c r="C108" s="22">
        <v>0</v>
      </c>
      <c r="D108" s="19">
        <f t="shared" si="3"/>
        <v>0</v>
      </c>
      <c r="E108" s="22">
        <v>0</v>
      </c>
    </row>
    <row r="109" spans="1:5" ht="47.25" customHeight="1">
      <c r="A109" s="20" t="s">
        <v>290</v>
      </c>
      <c r="B109" s="26" t="s">
        <v>116</v>
      </c>
      <c r="C109" s="22">
        <v>3250</v>
      </c>
      <c r="D109" s="19">
        <f t="shared" si="3"/>
        <v>-3250</v>
      </c>
      <c r="E109" s="22">
        <v>0</v>
      </c>
    </row>
    <row r="110" spans="1:5" ht="31.5" customHeight="1" hidden="1">
      <c r="A110" s="20" t="s">
        <v>76</v>
      </c>
      <c r="B110" s="26" t="s">
        <v>117</v>
      </c>
      <c r="C110" s="22">
        <v>0</v>
      </c>
      <c r="D110" s="19">
        <f t="shared" si="3"/>
        <v>0</v>
      </c>
      <c r="E110" s="22">
        <v>0</v>
      </c>
    </row>
    <row r="111" spans="1:5" ht="63" customHeight="1" hidden="1">
      <c r="A111" s="20" t="s">
        <v>77</v>
      </c>
      <c r="B111" s="26" t="s">
        <v>119</v>
      </c>
      <c r="C111" s="22"/>
      <c r="D111" s="19">
        <f t="shared" si="3"/>
        <v>0</v>
      </c>
      <c r="E111" s="22"/>
    </row>
    <row r="112" spans="1:5" ht="63" customHeight="1" hidden="1">
      <c r="A112" s="20" t="s">
        <v>78</v>
      </c>
      <c r="B112" s="26" t="s">
        <v>120</v>
      </c>
      <c r="C112" s="22"/>
      <c r="D112" s="19">
        <f t="shared" si="3"/>
        <v>0</v>
      </c>
      <c r="E112" s="22"/>
    </row>
    <row r="113" spans="1:5" ht="78">
      <c r="A113" s="20" t="s">
        <v>245</v>
      </c>
      <c r="B113" s="26" t="s">
        <v>121</v>
      </c>
      <c r="C113" s="22">
        <v>510700</v>
      </c>
      <c r="D113" s="19">
        <f t="shared" si="3"/>
        <v>-510700</v>
      </c>
      <c r="E113" s="22">
        <v>0</v>
      </c>
    </row>
    <row r="114" spans="1:5" ht="78">
      <c r="A114" s="20" t="s">
        <v>246</v>
      </c>
      <c r="B114" s="26" t="s">
        <v>121</v>
      </c>
      <c r="C114" s="22">
        <v>270</v>
      </c>
      <c r="D114" s="19">
        <f t="shared" si="3"/>
        <v>-270</v>
      </c>
      <c r="E114" s="22">
        <v>0</v>
      </c>
    </row>
    <row r="115" spans="1:5" ht="47.25" customHeight="1" hidden="1">
      <c r="A115" s="20" t="s">
        <v>141</v>
      </c>
      <c r="B115" s="26" t="s">
        <v>175</v>
      </c>
      <c r="C115" s="22"/>
      <c r="D115" s="19">
        <f t="shared" si="3"/>
        <v>0</v>
      </c>
      <c r="E115" s="22"/>
    </row>
    <row r="116" spans="1:5" ht="47.25" customHeight="1" hidden="1">
      <c r="A116" s="20" t="s">
        <v>173</v>
      </c>
      <c r="B116" s="26" t="s">
        <v>174</v>
      </c>
      <c r="C116" s="22"/>
      <c r="D116" s="19">
        <f t="shared" si="3"/>
        <v>0</v>
      </c>
      <c r="E116" s="22"/>
    </row>
    <row r="117" spans="1:5" ht="30.75" hidden="1">
      <c r="A117" s="20" t="s">
        <v>247</v>
      </c>
      <c r="B117" s="26" t="s">
        <v>175</v>
      </c>
      <c r="C117" s="22">
        <v>0</v>
      </c>
      <c r="D117" s="19">
        <f t="shared" si="3"/>
        <v>0</v>
      </c>
      <c r="E117" s="22">
        <v>0</v>
      </c>
    </row>
    <row r="118" spans="1:5" ht="78.75" customHeight="1" hidden="1">
      <c r="A118" s="20" t="s">
        <v>79</v>
      </c>
      <c r="B118" s="26" t="s">
        <v>98</v>
      </c>
      <c r="C118" s="22"/>
      <c r="D118" s="19">
        <f t="shared" si="3"/>
        <v>0</v>
      </c>
      <c r="E118" s="22"/>
    </row>
    <row r="119" spans="1:5" ht="78.75" customHeight="1" hidden="1">
      <c r="A119" s="20" t="s">
        <v>80</v>
      </c>
      <c r="B119" s="27" t="s">
        <v>122</v>
      </c>
      <c r="C119" s="22">
        <v>0</v>
      </c>
      <c r="D119" s="19">
        <f aca="true" t="shared" si="4" ref="D119:D127">E119-C119</f>
        <v>0</v>
      </c>
      <c r="E119" s="22">
        <v>0</v>
      </c>
    </row>
    <row r="120" spans="1:5" ht="63" customHeight="1" hidden="1">
      <c r="A120" s="20" t="s">
        <v>81</v>
      </c>
      <c r="B120" s="27" t="s">
        <v>9</v>
      </c>
      <c r="C120" s="22">
        <v>0</v>
      </c>
      <c r="D120" s="19">
        <f t="shared" si="4"/>
        <v>0</v>
      </c>
      <c r="E120" s="22">
        <v>0</v>
      </c>
    </row>
    <row r="121" spans="1:8" ht="108.75">
      <c r="A121" s="20" t="s">
        <v>258</v>
      </c>
      <c r="B121" s="27" t="s">
        <v>248</v>
      </c>
      <c r="C121" s="22">
        <v>22950</v>
      </c>
      <c r="D121" s="19">
        <f t="shared" si="4"/>
        <v>-22950</v>
      </c>
      <c r="E121" s="22">
        <v>0</v>
      </c>
      <c r="H121" s="28"/>
    </row>
    <row r="122" spans="1:5" ht="116.25" customHeight="1">
      <c r="A122" s="20" t="s">
        <v>345</v>
      </c>
      <c r="B122" s="26" t="s">
        <v>346</v>
      </c>
      <c r="C122" s="22"/>
      <c r="D122" s="19">
        <f>E122-C122</f>
        <v>5000</v>
      </c>
      <c r="E122" s="22">
        <v>5000</v>
      </c>
    </row>
    <row r="123" spans="1:5" ht="147" customHeight="1">
      <c r="A123" s="20" t="s">
        <v>347</v>
      </c>
      <c r="B123" s="26" t="s">
        <v>348</v>
      </c>
      <c r="C123" s="22"/>
      <c r="D123" s="19">
        <f>E123-C123</f>
        <v>5000</v>
      </c>
      <c r="E123" s="22">
        <v>5000</v>
      </c>
    </row>
    <row r="124" spans="1:5" ht="118.5" customHeight="1">
      <c r="A124" s="20" t="s">
        <v>349</v>
      </c>
      <c r="B124" s="26" t="s">
        <v>350</v>
      </c>
      <c r="C124" s="22"/>
      <c r="D124" s="19">
        <f>E124-C124</f>
        <v>20000</v>
      </c>
      <c r="E124" s="22">
        <v>20000</v>
      </c>
    </row>
    <row r="125" spans="1:5" ht="106.5" customHeight="1">
      <c r="A125" s="20" t="s">
        <v>342</v>
      </c>
      <c r="B125" s="26" t="s">
        <v>344</v>
      </c>
      <c r="C125" s="22"/>
      <c r="D125" s="19">
        <f>E125-C125</f>
        <v>225725</v>
      </c>
      <c r="E125" s="22">
        <v>225725</v>
      </c>
    </row>
    <row r="126" spans="1:5" ht="62.25">
      <c r="A126" s="11" t="s">
        <v>82</v>
      </c>
      <c r="B126" s="17" t="s">
        <v>123</v>
      </c>
      <c r="C126" s="18">
        <f>C127+C128</f>
        <v>554810</v>
      </c>
      <c r="D126" s="24">
        <f t="shared" si="4"/>
        <v>-554810</v>
      </c>
      <c r="E126" s="18">
        <f>E127+E128</f>
        <v>0</v>
      </c>
    </row>
    <row r="127" spans="1:5" ht="62.25">
      <c r="A127" s="20" t="s">
        <v>307</v>
      </c>
      <c r="B127" s="26" t="s">
        <v>123</v>
      </c>
      <c r="C127" s="22">
        <v>255800</v>
      </c>
      <c r="D127" s="19">
        <f t="shared" si="4"/>
        <v>-255800</v>
      </c>
      <c r="E127" s="22">
        <v>0</v>
      </c>
    </row>
    <row r="128" spans="1:5" ht="63" customHeight="1">
      <c r="A128" s="20" t="s">
        <v>301</v>
      </c>
      <c r="B128" s="26" t="s">
        <v>123</v>
      </c>
      <c r="C128" s="22">
        <v>299010</v>
      </c>
      <c r="D128" s="19">
        <f aca="true" t="shared" si="5" ref="D128:D178">E128-C128</f>
        <v>-299010</v>
      </c>
      <c r="E128" s="22">
        <v>0</v>
      </c>
    </row>
    <row r="129" spans="1:5" ht="15.75" customHeight="1" hidden="1">
      <c r="A129" s="11" t="s">
        <v>83</v>
      </c>
      <c r="B129" s="17" t="s">
        <v>124</v>
      </c>
      <c r="C129" s="18">
        <f>C130+C131</f>
        <v>0</v>
      </c>
      <c r="D129" s="19">
        <f t="shared" si="5"/>
        <v>0</v>
      </c>
      <c r="E129" s="18">
        <f>E130+E131</f>
        <v>0</v>
      </c>
    </row>
    <row r="130" spans="1:5" ht="31.5" customHeight="1" hidden="1">
      <c r="A130" s="20" t="s">
        <v>84</v>
      </c>
      <c r="B130" s="26" t="s">
        <v>125</v>
      </c>
      <c r="C130" s="18"/>
      <c r="D130" s="19">
        <f t="shared" si="5"/>
        <v>0</v>
      </c>
      <c r="E130" s="18"/>
    </row>
    <row r="131" spans="1:5" ht="31.5" customHeight="1" hidden="1">
      <c r="A131" s="20" t="s">
        <v>85</v>
      </c>
      <c r="B131" s="26" t="s">
        <v>126</v>
      </c>
      <c r="C131" s="22"/>
      <c r="D131" s="19">
        <f t="shared" si="5"/>
        <v>0</v>
      </c>
      <c r="E131" s="22"/>
    </row>
    <row r="132" spans="1:5" ht="15">
      <c r="A132" s="11" t="s">
        <v>87</v>
      </c>
      <c r="B132" s="17" t="s">
        <v>127</v>
      </c>
      <c r="C132" s="18">
        <f>C133+C228+C230+C232</f>
        <v>632516187.58</v>
      </c>
      <c r="D132" s="24">
        <f t="shared" si="5"/>
        <v>98070379.11000001</v>
      </c>
      <c r="E132" s="18">
        <f>E133+E228+E230+E232</f>
        <v>730586566.69</v>
      </c>
    </row>
    <row r="133" spans="1:5" ht="46.5">
      <c r="A133" s="11" t="s">
        <v>86</v>
      </c>
      <c r="B133" s="17" t="s">
        <v>130</v>
      </c>
      <c r="C133" s="18">
        <f>C134+C140+C181+C214+C223</f>
        <v>632516187.58</v>
      </c>
      <c r="D133" s="24">
        <f t="shared" si="5"/>
        <v>98070379.11000001</v>
      </c>
      <c r="E133" s="18">
        <f>E134+E140+E181+E214+E223</f>
        <v>730586566.69</v>
      </c>
    </row>
    <row r="134" spans="1:5" ht="46.5">
      <c r="A134" s="11" t="s">
        <v>308</v>
      </c>
      <c r="B134" s="17" t="s">
        <v>224</v>
      </c>
      <c r="C134" s="18">
        <f>C135+C137+C138+C139</f>
        <v>146542800</v>
      </c>
      <c r="D134" s="24">
        <f t="shared" si="5"/>
        <v>39168800</v>
      </c>
      <c r="E134" s="18">
        <f>E135+E137+E138+E139</f>
        <v>185711600</v>
      </c>
    </row>
    <row r="135" spans="1:6" ht="36" customHeight="1">
      <c r="A135" s="20" t="s">
        <v>309</v>
      </c>
      <c r="B135" s="26" t="s">
        <v>128</v>
      </c>
      <c r="C135" s="22">
        <f>C136</f>
        <v>146542800</v>
      </c>
      <c r="D135" s="19">
        <f t="shared" si="5"/>
        <v>39168800</v>
      </c>
      <c r="E135" s="22">
        <f>E136</f>
        <v>185711600</v>
      </c>
      <c r="F135" s="2">
        <v>801</v>
      </c>
    </row>
    <row r="136" spans="1:6" ht="82.5" customHeight="1">
      <c r="A136" s="20" t="s">
        <v>309</v>
      </c>
      <c r="B136" s="29" t="s">
        <v>281</v>
      </c>
      <c r="C136" s="22">
        <v>146542800</v>
      </c>
      <c r="D136" s="19">
        <f t="shared" si="5"/>
        <v>39168800</v>
      </c>
      <c r="E136" s="22">
        <v>185711600</v>
      </c>
      <c r="F136" s="2">
        <v>801</v>
      </c>
    </row>
    <row r="137" spans="1:6" ht="51" customHeight="1" hidden="1">
      <c r="A137" s="30" t="s">
        <v>251</v>
      </c>
      <c r="B137" s="26" t="s">
        <v>129</v>
      </c>
      <c r="C137" s="22"/>
      <c r="D137" s="19">
        <f t="shared" si="5"/>
        <v>0</v>
      </c>
      <c r="E137" s="22"/>
      <c r="F137" s="2">
        <v>2901</v>
      </c>
    </row>
    <row r="138" spans="1:5" ht="63" customHeight="1" hidden="1">
      <c r="A138" s="20" t="s">
        <v>202</v>
      </c>
      <c r="B138" s="26" t="s">
        <v>203</v>
      </c>
      <c r="C138" s="22"/>
      <c r="D138" s="19">
        <f t="shared" si="5"/>
        <v>0</v>
      </c>
      <c r="E138" s="22"/>
    </row>
    <row r="139" spans="1:5" ht="31.5" customHeight="1" hidden="1">
      <c r="A139" s="20" t="s">
        <v>88</v>
      </c>
      <c r="B139" s="26" t="s">
        <v>187</v>
      </c>
      <c r="C139" s="22">
        <v>0</v>
      </c>
      <c r="D139" s="19">
        <f t="shared" si="5"/>
        <v>0</v>
      </c>
      <c r="E139" s="22">
        <v>0</v>
      </c>
    </row>
    <row r="140" spans="1:6" ht="65.25" customHeight="1">
      <c r="A140" s="11" t="s">
        <v>310</v>
      </c>
      <c r="B140" s="17" t="s">
        <v>204</v>
      </c>
      <c r="C140" s="18">
        <f>C141+C149+C154+C156+C159+C164+C168+C170+C172</f>
        <v>220339987.58</v>
      </c>
      <c r="D140" s="24">
        <f t="shared" si="5"/>
        <v>64139879.109999985</v>
      </c>
      <c r="E140" s="18">
        <f>E141+E149+E154+E155+E156+E157+E159+E164+E168+E169+E170+E172</f>
        <v>284479866.69</v>
      </c>
      <c r="F140" s="31" t="s">
        <v>391</v>
      </c>
    </row>
    <row r="141" spans="1:5" ht="51" customHeight="1" hidden="1">
      <c r="A141" s="20" t="s">
        <v>354</v>
      </c>
      <c r="B141" s="26" t="s">
        <v>131</v>
      </c>
      <c r="C141" s="18">
        <f>C142+C143+C144+C145+C146+C147+C148</f>
        <v>0</v>
      </c>
      <c r="D141" s="24">
        <f t="shared" si="5"/>
        <v>0</v>
      </c>
      <c r="E141" s="18">
        <f>E142+E143+E144+E145+E146+E147+E148</f>
        <v>0</v>
      </c>
    </row>
    <row r="142" spans="1:5" ht="70.5" customHeight="1" hidden="1">
      <c r="A142" s="20" t="s">
        <v>354</v>
      </c>
      <c r="B142" s="32" t="s">
        <v>304</v>
      </c>
      <c r="C142" s="22"/>
      <c r="D142" s="19">
        <f t="shared" si="5"/>
        <v>0</v>
      </c>
      <c r="E142" s="22"/>
    </row>
    <row r="143" spans="1:6" ht="90" customHeight="1" hidden="1">
      <c r="A143" s="20" t="s">
        <v>354</v>
      </c>
      <c r="B143" s="32" t="s">
        <v>303</v>
      </c>
      <c r="C143" s="22">
        <v>0</v>
      </c>
      <c r="D143" s="19">
        <f t="shared" si="5"/>
        <v>0</v>
      </c>
      <c r="E143" s="22">
        <v>0</v>
      </c>
      <c r="F143" s="2">
        <v>347</v>
      </c>
    </row>
    <row r="144" spans="1:6" ht="63" customHeight="1" hidden="1">
      <c r="A144" s="20" t="s">
        <v>253</v>
      </c>
      <c r="B144" s="26" t="s">
        <v>225</v>
      </c>
      <c r="C144" s="22"/>
      <c r="D144" s="19">
        <f t="shared" si="5"/>
        <v>0</v>
      </c>
      <c r="E144" s="22"/>
      <c r="F144" s="2">
        <v>472</v>
      </c>
    </row>
    <row r="145" spans="1:6" ht="63" customHeight="1" hidden="1">
      <c r="A145" s="20" t="s">
        <v>253</v>
      </c>
      <c r="B145" s="26" t="s">
        <v>226</v>
      </c>
      <c r="C145" s="22"/>
      <c r="D145" s="19">
        <f t="shared" si="5"/>
        <v>0</v>
      </c>
      <c r="E145" s="22"/>
      <c r="F145" s="2">
        <v>474</v>
      </c>
    </row>
    <row r="146" spans="1:6" ht="94.5" customHeight="1" hidden="1">
      <c r="A146" s="20" t="s">
        <v>253</v>
      </c>
      <c r="B146" s="26" t="s">
        <v>227</v>
      </c>
      <c r="C146" s="22"/>
      <c r="D146" s="19">
        <f t="shared" si="5"/>
        <v>0</v>
      </c>
      <c r="E146" s="22"/>
      <c r="F146" s="2">
        <v>666</v>
      </c>
    </row>
    <row r="147" spans="1:6" ht="111.75" customHeight="1" hidden="1">
      <c r="A147" s="20" t="s">
        <v>253</v>
      </c>
      <c r="B147" s="26" t="s">
        <v>228</v>
      </c>
      <c r="C147" s="22"/>
      <c r="D147" s="19">
        <f t="shared" si="5"/>
        <v>0</v>
      </c>
      <c r="E147" s="22"/>
      <c r="F147" s="2">
        <v>909</v>
      </c>
    </row>
    <row r="148" spans="1:6" ht="132" customHeight="1" hidden="1">
      <c r="A148" s="20" t="s">
        <v>253</v>
      </c>
      <c r="B148" s="26" t="s">
        <v>229</v>
      </c>
      <c r="C148" s="19"/>
      <c r="D148" s="19">
        <f t="shared" si="5"/>
        <v>0</v>
      </c>
      <c r="E148" s="19"/>
      <c r="F148" s="2">
        <v>911</v>
      </c>
    </row>
    <row r="149" spans="1:5" ht="54.75" customHeight="1">
      <c r="A149" s="30" t="s">
        <v>330</v>
      </c>
      <c r="B149" s="26" t="s">
        <v>270</v>
      </c>
      <c r="C149" s="24">
        <f>C150+C151+C152+C153</f>
        <v>0</v>
      </c>
      <c r="D149" s="19">
        <f t="shared" si="5"/>
        <v>48762800</v>
      </c>
      <c r="E149" s="24">
        <f>E150+E151+E152+E153</f>
        <v>48762800</v>
      </c>
    </row>
    <row r="150" spans="1:6" ht="75.75" customHeight="1">
      <c r="A150" s="30" t="s">
        <v>330</v>
      </c>
      <c r="B150" s="33" t="s">
        <v>360</v>
      </c>
      <c r="C150" s="19"/>
      <c r="D150" s="19">
        <f t="shared" si="5"/>
        <v>48762800</v>
      </c>
      <c r="E150" s="19">
        <v>48762800</v>
      </c>
      <c r="F150" s="2">
        <v>2974</v>
      </c>
    </row>
    <row r="151" spans="1:6" ht="141.75" customHeight="1" hidden="1">
      <c r="A151" s="30" t="s">
        <v>330</v>
      </c>
      <c r="B151" s="26" t="s">
        <v>230</v>
      </c>
      <c r="C151" s="19">
        <v>0</v>
      </c>
      <c r="D151" s="19">
        <f t="shared" si="5"/>
        <v>0</v>
      </c>
      <c r="E151" s="19">
        <v>0</v>
      </c>
      <c r="F151" s="2">
        <v>911</v>
      </c>
    </row>
    <row r="152" spans="1:6" ht="141.75" customHeight="1" hidden="1">
      <c r="A152" s="30" t="s">
        <v>330</v>
      </c>
      <c r="B152" s="26" t="s">
        <v>231</v>
      </c>
      <c r="C152" s="19">
        <v>0</v>
      </c>
      <c r="D152" s="19">
        <f t="shared" si="5"/>
        <v>0</v>
      </c>
      <c r="E152" s="19">
        <v>0</v>
      </c>
      <c r="F152" s="2">
        <v>912</v>
      </c>
    </row>
    <row r="153" spans="1:6" ht="181.5" customHeight="1" hidden="1">
      <c r="A153" s="30" t="s">
        <v>330</v>
      </c>
      <c r="B153" s="26" t="s">
        <v>272</v>
      </c>
      <c r="C153" s="19"/>
      <c r="D153" s="19">
        <f t="shared" si="5"/>
        <v>0</v>
      </c>
      <c r="E153" s="19"/>
      <c r="F153" s="2" t="s">
        <v>271</v>
      </c>
    </row>
    <row r="154" spans="1:5" ht="102" customHeight="1" hidden="1">
      <c r="A154" s="20" t="s">
        <v>329</v>
      </c>
      <c r="B154" s="34" t="s">
        <v>328</v>
      </c>
      <c r="C154" s="19"/>
      <c r="D154" s="19">
        <f t="shared" si="5"/>
        <v>0</v>
      </c>
      <c r="E154" s="19"/>
    </row>
    <row r="155" spans="1:6" ht="73.5" customHeight="1">
      <c r="A155" s="20" t="s">
        <v>363</v>
      </c>
      <c r="B155" s="34" t="s">
        <v>364</v>
      </c>
      <c r="C155" s="19"/>
      <c r="D155" s="19"/>
      <c r="E155" s="19">
        <v>2699100</v>
      </c>
      <c r="F155" s="2" t="s">
        <v>365</v>
      </c>
    </row>
    <row r="156" spans="1:6" ht="127.5" customHeight="1" hidden="1">
      <c r="A156" s="20" t="s">
        <v>356</v>
      </c>
      <c r="B156" s="35" t="s">
        <v>277</v>
      </c>
      <c r="C156" s="19"/>
      <c r="D156" s="19">
        <f t="shared" si="5"/>
        <v>0</v>
      </c>
      <c r="E156" s="19"/>
      <c r="F156" s="2" t="s">
        <v>278</v>
      </c>
    </row>
    <row r="157" spans="1:5" ht="65.25" customHeight="1">
      <c r="A157" s="20" t="s">
        <v>393</v>
      </c>
      <c r="B157" s="35" t="s">
        <v>394</v>
      </c>
      <c r="C157" s="19">
        <f>C158</f>
        <v>0</v>
      </c>
      <c r="D157" s="19">
        <f t="shared" si="5"/>
        <v>78700</v>
      </c>
      <c r="E157" s="19">
        <f>E158</f>
        <v>78700</v>
      </c>
    </row>
    <row r="158" spans="1:5" ht="48.75" customHeight="1">
      <c r="A158" s="20" t="s">
        <v>393</v>
      </c>
      <c r="B158" s="32" t="s">
        <v>362</v>
      </c>
      <c r="C158" s="19"/>
      <c r="D158" s="19">
        <f t="shared" si="5"/>
        <v>78700</v>
      </c>
      <c r="E158" s="19">
        <v>78700</v>
      </c>
    </row>
    <row r="159" spans="1:5" ht="33" customHeight="1">
      <c r="A159" s="20" t="s">
        <v>335</v>
      </c>
      <c r="B159" s="26" t="s">
        <v>337</v>
      </c>
      <c r="C159" s="24">
        <f>C160+C161+C162+C163</f>
        <v>6936.68</v>
      </c>
      <c r="D159" s="24">
        <f t="shared" si="5"/>
        <v>-6936.68</v>
      </c>
      <c r="E159" s="24">
        <f>E160+E161+E162+E163</f>
        <v>0</v>
      </c>
    </row>
    <row r="160" spans="1:5" ht="127.5" customHeight="1" hidden="1">
      <c r="A160" s="20" t="s">
        <v>335</v>
      </c>
      <c r="B160" s="32" t="s">
        <v>338</v>
      </c>
      <c r="C160" s="19"/>
      <c r="D160" s="19">
        <f t="shared" si="5"/>
        <v>0</v>
      </c>
      <c r="E160" s="19"/>
    </row>
    <row r="161" spans="1:8" ht="84.75" customHeight="1">
      <c r="A161" s="20" t="s">
        <v>335</v>
      </c>
      <c r="B161" s="20" t="s">
        <v>336</v>
      </c>
      <c r="C161" s="19">
        <v>6936.68</v>
      </c>
      <c r="D161" s="19">
        <f t="shared" si="5"/>
        <v>-6936.68</v>
      </c>
      <c r="E161" s="19"/>
      <c r="H161" s="2" t="s">
        <v>341</v>
      </c>
    </row>
    <row r="162" spans="1:5" ht="127.5" customHeight="1" hidden="1">
      <c r="A162" s="20" t="s">
        <v>335</v>
      </c>
      <c r="B162" s="20" t="s">
        <v>339</v>
      </c>
      <c r="C162" s="19"/>
      <c r="D162" s="19">
        <f t="shared" si="5"/>
        <v>0</v>
      </c>
      <c r="E162" s="19"/>
    </row>
    <row r="163" spans="1:5" ht="127.5" customHeight="1" hidden="1">
      <c r="A163" s="20" t="s">
        <v>335</v>
      </c>
      <c r="B163" s="20" t="s">
        <v>340</v>
      </c>
      <c r="C163" s="19"/>
      <c r="D163" s="19">
        <f t="shared" si="5"/>
        <v>0</v>
      </c>
      <c r="E163" s="19"/>
    </row>
    <row r="164" spans="1:6" ht="78.75" customHeight="1">
      <c r="A164" s="20" t="s">
        <v>311</v>
      </c>
      <c r="B164" s="26" t="s">
        <v>273</v>
      </c>
      <c r="C164" s="24">
        <f>C165+C166+C167</f>
        <v>207418900</v>
      </c>
      <c r="D164" s="19">
        <f t="shared" si="5"/>
        <v>-48762784.21000001</v>
      </c>
      <c r="E164" s="24">
        <f>E165+E166+E167</f>
        <v>158656115.79</v>
      </c>
      <c r="F164" s="36"/>
    </row>
    <row r="165" spans="1:8" ht="64.5" customHeight="1">
      <c r="A165" s="20" t="s">
        <v>311</v>
      </c>
      <c r="B165" s="37" t="s">
        <v>280</v>
      </c>
      <c r="C165" s="19">
        <v>165336315.79</v>
      </c>
      <c r="D165" s="19">
        <f t="shared" si="5"/>
        <v>-6680200</v>
      </c>
      <c r="E165" s="19">
        <v>158656115.79</v>
      </c>
      <c r="F165" s="36" t="s">
        <v>271</v>
      </c>
      <c r="H165" s="2">
        <v>165336300</v>
      </c>
    </row>
    <row r="166" spans="1:6" ht="69.75" customHeight="1" hidden="1">
      <c r="A166" s="20" t="s">
        <v>311</v>
      </c>
      <c r="B166" s="26" t="s">
        <v>273</v>
      </c>
      <c r="C166" s="19"/>
      <c r="D166" s="19">
        <f t="shared" si="5"/>
        <v>0</v>
      </c>
      <c r="E166" s="19"/>
      <c r="F166" s="36">
        <v>2933</v>
      </c>
    </row>
    <row r="167" spans="1:6" ht="78.75" customHeight="1">
      <c r="A167" s="20" t="s">
        <v>311</v>
      </c>
      <c r="B167" s="38" t="s">
        <v>305</v>
      </c>
      <c r="C167" s="19">
        <v>42082584.21</v>
      </c>
      <c r="D167" s="19">
        <f t="shared" si="5"/>
        <v>-42082584.21</v>
      </c>
      <c r="E167" s="19"/>
      <c r="F167" s="36"/>
    </row>
    <row r="168" spans="1:8" ht="66.75" customHeight="1">
      <c r="A168" s="20" t="s">
        <v>333</v>
      </c>
      <c r="B168" s="38" t="s">
        <v>334</v>
      </c>
      <c r="C168" s="19">
        <v>1769350.9</v>
      </c>
      <c r="D168" s="19">
        <f t="shared" si="5"/>
        <v>0</v>
      </c>
      <c r="E168" s="19">
        <v>1769350.9</v>
      </c>
      <c r="F168" s="39" t="s">
        <v>355</v>
      </c>
      <c r="H168" s="2">
        <v>1769300</v>
      </c>
    </row>
    <row r="169" spans="1:6" ht="54.75" customHeight="1">
      <c r="A169" s="20" t="s">
        <v>358</v>
      </c>
      <c r="B169" s="26" t="s">
        <v>359</v>
      </c>
      <c r="C169" s="19"/>
      <c r="D169" s="19">
        <f t="shared" si="5"/>
        <v>3121400</v>
      </c>
      <c r="E169" s="19">
        <v>3121400</v>
      </c>
      <c r="F169" s="39" t="s">
        <v>357</v>
      </c>
    </row>
    <row r="170" spans="1:6" ht="57" customHeight="1">
      <c r="A170" s="20" t="s">
        <v>326</v>
      </c>
      <c r="B170" s="38" t="s">
        <v>327</v>
      </c>
      <c r="C170" s="24">
        <f>C171</f>
        <v>6029000</v>
      </c>
      <c r="D170" s="24">
        <f t="shared" si="5"/>
        <v>-3636800</v>
      </c>
      <c r="E170" s="24">
        <f>E171</f>
        <v>2392200</v>
      </c>
      <c r="F170" s="36"/>
    </row>
    <row r="171" spans="1:6" ht="79.5" customHeight="1">
      <c r="A171" s="20" t="s">
        <v>326</v>
      </c>
      <c r="B171" s="40" t="s">
        <v>303</v>
      </c>
      <c r="C171" s="19">
        <v>6029000</v>
      </c>
      <c r="D171" s="19">
        <f t="shared" si="5"/>
        <v>-3636800</v>
      </c>
      <c r="E171" s="19">
        <v>2392200</v>
      </c>
      <c r="F171" s="4" t="s">
        <v>353</v>
      </c>
    </row>
    <row r="172" spans="1:5" ht="30.75">
      <c r="A172" s="30" t="s">
        <v>312</v>
      </c>
      <c r="B172" s="26" t="s">
        <v>140</v>
      </c>
      <c r="C172" s="18">
        <f>C173+C174+C175+C176+C178+C179+C180</f>
        <v>5115800</v>
      </c>
      <c r="D172" s="19">
        <f t="shared" si="5"/>
        <v>61884400</v>
      </c>
      <c r="E172" s="18">
        <f>E173+E174+E175+E176+E177+E178+E179+E180</f>
        <v>67000200</v>
      </c>
    </row>
    <row r="173" spans="1:6" ht="65.25" customHeight="1">
      <c r="A173" s="30" t="s">
        <v>312</v>
      </c>
      <c r="B173" s="41" t="s">
        <v>265</v>
      </c>
      <c r="C173" s="19">
        <v>1389300</v>
      </c>
      <c r="D173" s="19">
        <f t="shared" si="5"/>
        <v>171600</v>
      </c>
      <c r="E173" s="19">
        <v>1560900</v>
      </c>
      <c r="F173" s="2">
        <v>2966</v>
      </c>
    </row>
    <row r="174" spans="1:6" ht="78">
      <c r="A174" s="30" t="s">
        <v>312</v>
      </c>
      <c r="B174" s="41" t="s">
        <v>266</v>
      </c>
      <c r="C174" s="19">
        <v>2223600</v>
      </c>
      <c r="D174" s="19">
        <f t="shared" si="5"/>
        <v>668900</v>
      </c>
      <c r="E174" s="19">
        <v>2892500</v>
      </c>
      <c r="F174" s="42">
        <v>981</v>
      </c>
    </row>
    <row r="175" spans="1:6" ht="93">
      <c r="A175" s="30" t="s">
        <v>312</v>
      </c>
      <c r="B175" s="26" t="s">
        <v>352</v>
      </c>
      <c r="C175" s="19"/>
      <c r="D175" s="19">
        <f t="shared" si="5"/>
        <v>10000</v>
      </c>
      <c r="E175" s="19">
        <v>10000</v>
      </c>
      <c r="F175" s="42">
        <v>2904</v>
      </c>
    </row>
    <row r="176" spans="1:6" ht="78.75" customHeight="1" hidden="1">
      <c r="A176" s="30" t="s">
        <v>312</v>
      </c>
      <c r="B176" s="26" t="s">
        <v>254</v>
      </c>
      <c r="C176" s="19"/>
      <c r="D176" s="19">
        <f t="shared" si="5"/>
        <v>0</v>
      </c>
      <c r="E176" s="19"/>
      <c r="F176" s="42"/>
    </row>
    <row r="177" spans="1:6" ht="78.75" customHeight="1">
      <c r="A177" s="30" t="s">
        <v>312</v>
      </c>
      <c r="B177" s="32" t="s">
        <v>361</v>
      </c>
      <c r="C177" s="19"/>
      <c r="D177" s="19">
        <f t="shared" si="5"/>
        <v>61136800</v>
      </c>
      <c r="E177" s="19">
        <v>61136800</v>
      </c>
      <c r="F177" s="42">
        <v>2938</v>
      </c>
    </row>
    <row r="178" spans="1:6" ht="78.75" customHeight="1" hidden="1">
      <c r="A178" s="30" t="s">
        <v>312</v>
      </c>
      <c r="B178" s="26" t="s">
        <v>255</v>
      </c>
      <c r="C178" s="19"/>
      <c r="D178" s="19">
        <f t="shared" si="5"/>
        <v>0</v>
      </c>
      <c r="E178" s="19"/>
      <c r="F178" s="42"/>
    </row>
    <row r="179" spans="1:6" ht="133.5" customHeight="1">
      <c r="A179" s="30" t="s">
        <v>312</v>
      </c>
      <c r="B179" s="43" t="s">
        <v>302</v>
      </c>
      <c r="C179" s="19">
        <v>1502900</v>
      </c>
      <c r="D179" s="19">
        <f>E179-C179</f>
        <v>-102900</v>
      </c>
      <c r="E179" s="19">
        <v>1400000</v>
      </c>
      <c r="F179" s="42">
        <v>2975</v>
      </c>
    </row>
    <row r="180" spans="1:6" ht="81" customHeight="1" hidden="1">
      <c r="A180" s="30" t="s">
        <v>252</v>
      </c>
      <c r="B180" s="26" t="s">
        <v>256</v>
      </c>
      <c r="C180" s="19"/>
      <c r="D180" s="19"/>
      <c r="E180" s="19"/>
      <c r="F180" s="42"/>
    </row>
    <row r="181" spans="1:5" ht="30.75">
      <c r="A181" s="11" t="s">
        <v>313</v>
      </c>
      <c r="B181" s="17" t="s">
        <v>232</v>
      </c>
      <c r="C181" s="18">
        <f>C182+C183+C184+C185+C186+C196+C201+C203+C204+C206+C208+C209+C210+C211+C213+C212</f>
        <v>265633400</v>
      </c>
      <c r="D181" s="24">
        <f aca="true" t="shared" si="6" ref="D181:D233">E181-C181</f>
        <v>-5238300</v>
      </c>
      <c r="E181" s="18">
        <f>E182+E183+E184+E185+E186+E196+E201+E203+E204+E206+E208+E209+E210+E211+E213+E212</f>
        <v>260395100</v>
      </c>
    </row>
    <row r="182" spans="1:5" ht="94.5" customHeight="1" hidden="1">
      <c r="A182" s="20" t="s">
        <v>233</v>
      </c>
      <c r="B182" s="26" t="s">
        <v>234</v>
      </c>
      <c r="C182" s="19">
        <v>0</v>
      </c>
      <c r="D182" s="19">
        <f t="shared" si="6"/>
        <v>0</v>
      </c>
      <c r="E182" s="19">
        <v>0</v>
      </c>
    </row>
    <row r="183" spans="1:5" ht="63" customHeight="1" hidden="1">
      <c r="A183" s="20" t="s">
        <v>89</v>
      </c>
      <c r="B183" s="26" t="s">
        <v>142</v>
      </c>
      <c r="C183" s="19"/>
      <c r="D183" s="19">
        <f t="shared" si="6"/>
        <v>0</v>
      </c>
      <c r="E183" s="19"/>
    </row>
    <row r="184" spans="1:5" ht="47.25" customHeight="1" hidden="1">
      <c r="A184" s="20" t="s">
        <v>90</v>
      </c>
      <c r="B184" s="26" t="s">
        <v>143</v>
      </c>
      <c r="C184" s="19"/>
      <c r="D184" s="19">
        <f t="shared" si="6"/>
        <v>0</v>
      </c>
      <c r="E184" s="19"/>
    </row>
    <row r="185" spans="1:5" ht="63" customHeight="1" hidden="1">
      <c r="A185" s="20" t="s">
        <v>91</v>
      </c>
      <c r="B185" s="26" t="s">
        <v>144</v>
      </c>
      <c r="C185" s="19"/>
      <c r="D185" s="19">
        <f t="shared" si="6"/>
        <v>0</v>
      </c>
      <c r="E185" s="19"/>
    </row>
    <row r="186" spans="1:5" ht="46.5">
      <c r="A186" s="30" t="s">
        <v>314</v>
      </c>
      <c r="B186" s="26" t="s">
        <v>146</v>
      </c>
      <c r="C186" s="18">
        <f>C187+C188+C189+C190+C191+C192+C193+C194+C195+C197+C198+C199+C200</f>
        <v>259531300</v>
      </c>
      <c r="D186" s="24">
        <f t="shared" si="6"/>
        <v>-3100100</v>
      </c>
      <c r="E186" s="18">
        <f>E187+E188+E189+E190+E191+E192+E193+E194+E195+E197+E198+E199+E200</f>
        <v>256431200</v>
      </c>
    </row>
    <row r="187" spans="1:6" ht="173.25" customHeight="1">
      <c r="A187" s="30" t="s">
        <v>314</v>
      </c>
      <c r="B187" s="44" t="s">
        <v>284</v>
      </c>
      <c r="C187" s="19">
        <v>244874800</v>
      </c>
      <c r="D187" s="19">
        <f t="shared" si="6"/>
        <v>-1590800</v>
      </c>
      <c r="E187" s="19">
        <v>243284000</v>
      </c>
      <c r="F187" s="2">
        <v>934</v>
      </c>
    </row>
    <row r="188" spans="1:6" ht="173.25" customHeight="1">
      <c r="A188" s="30" t="s">
        <v>314</v>
      </c>
      <c r="B188" s="44" t="s">
        <v>263</v>
      </c>
      <c r="C188" s="19">
        <v>945000</v>
      </c>
      <c r="D188" s="19">
        <f t="shared" si="6"/>
        <v>-945000</v>
      </c>
      <c r="E188" s="19"/>
      <c r="F188" s="2">
        <v>937</v>
      </c>
    </row>
    <row r="189" spans="1:6" ht="68.25" customHeight="1">
      <c r="A189" s="30" t="s">
        <v>314</v>
      </c>
      <c r="B189" s="44" t="s">
        <v>287</v>
      </c>
      <c r="C189" s="19">
        <v>59400</v>
      </c>
      <c r="D189" s="19">
        <f t="shared" si="6"/>
        <v>-600</v>
      </c>
      <c r="E189" s="19">
        <v>58800</v>
      </c>
      <c r="F189" s="2">
        <v>967</v>
      </c>
    </row>
    <row r="190" spans="1:6" ht="95.25" customHeight="1">
      <c r="A190" s="30" t="s">
        <v>314</v>
      </c>
      <c r="B190" s="26" t="s">
        <v>288</v>
      </c>
      <c r="C190" s="19">
        <v>196900</v>
      </c>
      <c r="D190" s="19">
        <f t="shared" si="6"/>
        <v>26100</v>
      </c>
      <c r="E190" s="19">
        <v>223000</v>
      </c>
      <c r="F190" s="2">
        <v>955</v>
      </c>
    </row>
    <row r="191" spans="1:6" ht="121.5" customHeight="1">
      <c r="A191" s="30" t="s">
        <v>314</v>
      </c>
      <c r="B191" s="45" t="s">
        <v>285</v>
      </c>
      <c r="C191" s="19">
        <v>672600</v>
      </c>
      <c r="D191" s="19">
        <f t="shared" si="6"/>
        <v>19700</v>
      </c>
      <c r="E191" s="19">
        <v>692300</v>
      </c>
      <c r="F191" s="2">
        <v>940</v>
      </c>
    </row>
    <row r="192" spans="1:6" ht="75" customHeight="1">
      <c r="A192" s="30" t="s">
        <v>314</v>
      </c>
      <c r="B192" s="44" t="s">
        <v>286</v>
      </c>
      <c r="C192" s="19">
        <v>1328000</v>
      </c>
      <c r="D192" s="19">
        <f t="shared" si="6"/>
        <v>79000</v>
      </c>
      <c r="E192" s="19">
        <v>1407000</v>
      </c>
      <c r="F192" s="2">
        <v>945</v>
      </c>
    </row>
    <row r="193" spans="1:6" ht="124.5" customHeight="1">
      <c r="A193" s="30" t="s">
        <v>314</v>
      </c>
      <c r="B193" s="26" t="s">
        <v>293</v>
      </c>
      <c r="C193" s="19">
        <v>88600</v>
      </c>
      <c r="D193" s="19">
        <f t="shared" si="6"/>
        <v>4500</v>
      </c>
      <c r="E193" s="19">
        <v>93100</v>
      </c>
      <c r="F193" s="2">
        <v>2962</v>
      </c>
    </row>
    <row r="194" spans="1:6" ht="77.25" customHeight="1">
      <c r="A194" s="30" t="s">
        <v>314</v>
      </c>
      <c r="B194" s="26" t="s">
        <v>292</v>
      </c>
      <c r="C194" s="19">
        <v>56200</v>
      </c>
      <c r="D194" s="19">
        <f t="shared" si="6"/>
        <v>5600</v>
      </c>
      <c r="E194" s="19">
        <v>61800</v>
      </c>
      <c r="F194" s="2">
        <v>949</v>
      </c>
    </row>
    <row r="195" spans="1:6" ht="106.5" customHeight="1">
      <c r="A195" s="30" t="s">
        <v>314</v>
      </c>
      <c r="B195" s="26" t="s">
        <v>306</v>
      </c>
      <c r="C195" s="19">
        <v>1822300</v>
      </c>
      <c r="D195" s="19">
        <f t="shared" si="6"/>
        <v>-167400</v>
      </c>
      <c r="E195" s="19">
        <v>1654900</v>
      </c>
      <c r="F195" s="2">
        <v>2969</v>
      </c>
    </row>
    <row r="196" spans="1:5" ht="78.75" customHeight="1" hidden="1">
      <c r="A196" s="20" t="s">
        <v>92</v>
      </c>
      <c r="B196" s="26" t="s">
        <v>145</v>
      </c>
      <c r="C196" s="19"/>
      <c r="D196" s="19">
        <f t="shared" si="6"/>
        <v>0</v>
      </c>
      <c r="E196" s="19"/>
    </row>
    <row r="197" spans="1:6" ht="65.25" customHeight="1">
      <c r="A197" s="30" t="s">
        <v>314</v>
      </c>
      <c r="B197" s="26" t="s">
        <v>283</v>
      </c>
      <c r="C197" s="19">
        <v>1203500</v>
      </c>
      <c r="D197" s="19">
        <f t="shared" si="6"/>
        <v>319300</v>
      </c>
      <c r="E197" s="19">
        <v>1522800</v>
      </c>
      <c r="F197" s="2">
        <v>936</v>
      </c>
    </row>
    <row r="198" spans="1:6" ht="99.75" customHeight="1">
      <c r="A198" s="20" t="s">
        <v>314</v>
      </c>
      <c r="B198" s="26" t="s">
        <v>282</v>
      </c>
      <c r="C198" s="19">
        <v>6676900</v>
      </c>
      <c r="D198" s="19">
        <f t="shared" si="6"/>
        <v>-70400</v>
      </c>
      <c r="E198" s="19">
        <v>6606500</v>
      </c>
      <c r="F198" s="2">
        <v>0</v>
      </c>
    </row>
    <row r="199" spans="1:6" ht="67.5" customHeight="1">
      <c r="A199" s="30" t="s">
        <v>314</v>
      </c>
      <c r="B199" s="26" t="s">
        <v>291</v>
      </c>
      <c r="C199" s="19">
        <v>391500</v>
      </c>
      <c r="D199" s="19">
        <f t="shared" si="6"/>
        <v>13600</v>
      </c>
      <c r="E199" s="19">
        <v>405100</v>
      </c>
      <c r="F199" s="2">
        <v>2941</v>
      </c>
    </row>
    <row r="200" spans="1:6" ht="148.5" customHeight="1">
      <c r="A200" s="30" t="s">
        <v>314</v>
      </c>
      <c r="B200" s="26" t="s">
        <v>268</v>
      </c>
      <c r="C200" s="19">
        <v>1215600</v>
      </c>
      <c r="D200" s="19">
        <f t="shared" si="6"/>
        <v>-793700</v>
      </c>
      <c r="E200" s="19">
        <v>421900</v>
      </c>
      <c r="F200" s="2">
        <v>942</v>
      </c>
    </row>
    <row r="201" spans="1:5" ht="128.25" customHeight="1">
      <c r="A201" s="30" t="s">
        <v>315</v>
      </c>
      <c r="B201" s="26" t="s">
        <v>235</v>
      </c>
      <c r="C201" s="24">
        <f>C202</f>
        <v>3822200</v>
      </c>
      <c r="D201" s="24">
        <f t="shared" si="6"/>
        <v>-77800</v>
      </c>
      <c r="E201" s="24">
        <f>E202</f>
        <v>3744400</v>
      </c>
    </row>
    <row r="202" spans="1:6" ht="120" customHeight="1">
      <c r="A202" s="30" t="s">
        <v>315</v>
      </c>
      <c r="B202" s="44" t="s">
        <v>297</v>
      </c>
      <c r="C202" s="19">
        <v>3822200</v>
      </c>
      <c r="D202" s="19">
        <f t="shared" si="6"/>
        <v>-77800</v>
      </c>
      <c r="E202" s="19">
        <v>3744400</v>
      </c>
      <c r="F202" s="2">
        <v>2935</v>
      </c>
    </row>
    <row r="203" spans="1:5" ht="218.25" hidden="1">
      <c r="A203" s="20" t="s">
        <v>93</v>
      </c>
      <c r="B203" s="26" t="s">
        <v>181</v>
      </c>
      <c r="C203" s="19">
        <v>0</v>
      </c>
      <c r="D203" s="19">
        <f t="shared" si="6"/>
        <v>0</v>
      </c>
      <c r="E203" s="19">
        <v>0</v>
      </c>
    </row>
    <row r="204" spans="1:6" ht="30.75" hidden="1">
      <c r="A204" s="11" t="s">
        <v>94</v>
      </c>
      <c r="B204" s="17" t="s">
        <v>182</v>
      </c>
      <c r="C204" s="24">
        <f>C205</f>
        <v>0</v>
      </c>
      <c r="D204" s="24">
        <f t="shared" si="6"/>
        <v>0</v>
      </c>
      <c r="E204" s="24">
        <f>E205</f>
        <v>0</v>
      </c>
      <c r="F204" s="31"/>
    </row>
    <row r="205" spans="1:6" ht="108.75" hidden="1">
      <c r="A205" s="20" t="s">
        <v>94</v>
      </c>
      <c r="B205" s="20" t="s">
        <v>205</v>
      </c>
      <c r="C205" s="19">
        <v>0</v>
      </c>
      <c r="D205" s="19">
        <f t="shared" si="6"/>
        <v>0</v>
      </c>
      <c r="E205" s="19">
        <v>0</v>
      </c>
      <c r="F205" s="31">
        <v>936</v>
      </c>
    </row>
    <row r="206" spans="1:5" ht="78.75" customHeight="1" hidden="1">
      <c r="A206" s="20" t="s">
        <v>95</v>
      </c>
      <c r="B206" s="26" t="s">
        <v>183</v>
      </c>
      <c r="C206" s="19">
        <v>0</v>
      </c>
      <c r="D206" s="19">
        <f t="shared" si="6"/>
        <v>0</v>
      </c>
      <c r="E206" s="19">
        <v>0</v>
      </c>
    </row>
    <row r="207" spans="1:5" ht="46.5" hidden="1">
      <c r="A207" s="20" t="s">
        <v>96</v>
      </c>
      <c r="B207" s="26" t="s">
        <v>184</v>
      </c>
      <c r="C207" s="19"/>
      <c r="D207" s="19">
        <f t="shared" si="6"/>
        <v>0</v>
      </c>
      <c r="E207" s="19"/>
    </row>
    <row r="208" spans="1:5" ht="124.5" hidden="1">
      <c r="A208" s="20" t="s">
        <v>118</v>
      </c>
      <c r="B208" s="26" t="s">
        <v>236</v>
      </c>
      <c r="C208" s="19"/>
      <c r="D208" s="19">
        <f t="shared" si="6"/>
        <v>0</v>
      </c>
      <c r="E208" s="19"/>
    </row>
    <row r="209" spans="1:6" ht="46.5" hidden="1">
      <c r="A209" s="30" t="s">
        <v>316</v>
      </c>
      <c r="B209" s="26" t="s">
        <v>296</v>
      </c>
      <c r="C209" s="19">
        <v>0</v>
      </c>
      <c r="D209" s="19">
        <f t="shared" si="6"/>
        <v>0</v>
      </c>
      <c r="E209" s="19">
        <v>0</v>
      </c>
      <c r="F209" s="2">
        <v>365</v>
      </c>
    </row>
    <row r="210" spans="1:6" ht="79.5" customHeight="1">
      <c r="A210" s="20" t="s">
        <v>317</v>
      </c>
      <c r="B210" s="26" t="s">
        <v>267</v>
      </c>
      <c r="C210" s="19">
        <v>10900</v>
      </c>
      <c r="D210" s="19">
        <f t="shared" si="6"/>
        <v>-100</v>
      </c>
      <c r="E210" s="19">
        <v>10800</v>
      </c>
      <c r="F210" s="2">
        <v>370</v>
      </c>
    </row>
    <row r="211" spans="1:6" ht="63" customHeight="1">
      <c r="A211" s="30" t="s">
        <v>318</v>
      </c>
      <c r="B211" s="46" t="s">
        <v>294</v>
      </c>
      <c r="C211" s="19">
        <v>2019800</v>
      </c>
      <c r="D211" s="19">
        <f t="shared" si="6"/>
        <v>-2019800</v>
      </c>
      <c r="E211" s="19"/>
      <c r="F211" s="2">
        <v>200</v>
      </c>
    </row>
    <row r="212" spans="1:11" ht="92.25" customHeight="1">
      <c r="A212" s="30" t="s">
        <v>319</v>
      </c>
      <c r="B212" s="35" t="s">
        <v>295</v>
      </c>
      <c r="C212" s="19">
        <v>249200</v>
      </c>
      <c r="D212" s="19">
        <f t="shared" si="6"/>
        <v>-249200</v>
      </c>
      <c r="E212" s="19"/>
      <c r="F212" s="2" t="s">
        <v>269</v>
      </c>
      <c r="K212" s="47"/>
    </row>
    <row r="213" spans="1:5" ht="52.5" customHeight="1">
      <c r="A213" s="30" t="s">
        <v>366</v>
      </c>
      <c r="B213" s="26" t="s">
        <v>367</v>
      </c>
      <c r="C213" s="19">
        <v>0</v>
      </c>
      <c r="D213" s="19">
        <f t="shared" si="6"/>
        <v>208700</v>
      </c>
      <c r="E213" s="19">
        <v>208700</v>
      </c>
    </row>
    <row r="214" spans="1:6" ht="30.75" hidden="1">
      <c r="A214" s="20" t="s">
        <v>368</v>
      </c>
      <c r="B214" s="17" t="s">
        <v>237</v>
      </c>
      <c r="C214" s="48">
        <f>C215+C216+C220</f>
        <v>0</v>
      </c>
      <c r="D214" s="49">
        <f t="shared" si="6"/>
        <v>0</v>
      </c>
      <c r="E214" s="48">
        <f>E215+E216+E220</f>
        <v>0</v>
      </c>
      <c r="F214" s="7"/>
    </row>
    <row r="215" spans="1:6" ht="69" hidden="1">
      <c r="A215" s="20" t="s">
        <v>369</v>
      </c>
      <c r="B215" s="50" t="s">
        <v>370</v>
      </c>
      <c r="C215" s="51"/>
      <c r="D215" s="51">
        <f t="shared" si="6"/>
        <v>0</v>
      </c>
      <c r="E215" s="51"/>
      <c r="F215" s="7"/>
    </row>
    <row r="216" spans="1:6" ht="96" hidden="1">
      <c r="A216" s="20" t="s">
        <v>371</v>
      </c>
      <c r="B216" s="52" t="s">
        <v>372</v>
      </c>
      <c r="C216" s="49">
        <f>C217+C218+C219</f>
        <v>0</v>
      </c>
      <c r="D216" s="51">
        <f t="shared" si="6"/>
        <v>0</v>
      </c>
      <c r="E216" s="49">
        <f>E217+E218+E219</f>
        <v>0</v>
      </c>
      <c r="F216" s="7"/>
    </row>
    <row r="217" spans="1:6" ht="96" hidden="1">
      <c r="A217" s="20" t="s">
        <v>371</v>
      </c>
      <c r="B217" s="52" t="s">
        <v>373</v>
      </c>
      <c r="C217" s="51"/>
      <c r="D217" s="51">
        <f t="shared" si="6"/>
        <v>0</v>
      </c>
      <c r="E217" s="51"/>
      <c r="F217" s="7" t="s">
        <v>374</v>
      </c>
    </row>
    <row r="218" spans="1:6" ht="82.5" hidden="1">
      <c r="A218" s="20" t="s">
        <v>371</v>
      </c>
      <c r="B218" s="52" t="s">
        <v>375</v>
      </c>
      <c r="C218" s="51"/>
      <c r="D218" s="51">
        <f t="shared" si="6"/>
        <v>0</v>
      </c>
      <c r="E218" s="51"/>
      <c r="F218" s="7" t="s">
        <v>376</v>
      </c>
    </row>
    <row r="219" spans="1:6" ht="110.25" hidden="1">
      <c r="A219" s="20" t="s">
        <v>371</v>
      </c>
      <c r="B219" s="53" t="s">
        <v>377</v>
      </c>
      <c r="C219" s="51"/>
      <c r="D219" s="51">
        <f t="shared" si="6"/>
        <v>0</v>
      </c>
      <c r="E219" s="51"/>
      <c r="F219" s="7">
        <v>2972</v>
      </c>
    </row>
    <row r="220" spans="1:6" ht="41.25" hidden="1">
      <c r="A220" s="20" t="s">
        <v>378</v>
      </c>
      <c r="B220" s="52" t="s">
        <v>379</v>
      </c>
      <c r="C220" s="51"/>
      <c r="D220" s="51">
        <f t="shared" si="6"/>
        <v>0</v>
      </c>
      <c r="E220" s="51"/>
      <c r="F220" s="7" t="s">
        <v>380</v>
      </c>
    </row>
    <row r="221" spans="1:6" ht="30.75" hidden="1">
      <c r="A221" s="11" t="s">
        <v>4</v>
      </c>
      <c r="B221" s="54" t="s">
        <v>185</v>
      </c>
      <c r="C221" s="48">
        <f>C222</f>
        <v>0</v>
      </c>
      <c r="D221" s="51">
        <f t="shared" si="6"/>
        <v>0</v>
      </c>
      <c r="E221" s="48">
        <f>E222</f>
        <v>0</v>
      </c>
      <c r="F221" s="7"/>
    </row>
    <row r="222" spans="1:6" ht="40.5" customHeight="1" hidden="1">
      <c r="A222" s="20" t="s">
        <v>381</v>
      </c>
      <c r="B222" s="26" t="s">
        <v>186</v>
      </c>
      <c r="C222" s="51"/>
      <c r="D222" s="51">
        <f t="shared" si="6"/>
        <v>0</v>
      </c>
      <c r="E222" s="51"/>
      <c r="F222" s="7"/>
    </row>
    <row r="223" spans="1:6" ht="111" customHeight="1" hidden="1">
      <c r="A223" s="11" t="s">
        <v>138</v>
      </c>
      <c r="B223" s="55" t="s">
        <v>199</v>
      </c>
      <c r="C223" s="48">
        <f>C224+C225+C226+C227+C229+C230</f>
        <v>0</v>
      </c>
      <c r="D223" s="51">
        <f t="shared" si="6"/>
        <v>0</v>
      </c>
      <c r="E223" s="48">
        <f>E224+E225+E226+E227+E229+E230</f>
        <v>0</v>
      </c>
      <c r="F223" s="7"/>
    </row>
    <row r="224" spans="1:6" ht="78" hidden="1">
      <c r="A224" s="20" t="s">
        <v>382</v>
      </c>
      <c r="B224" s="26" t="s">
        <v>176</v>
      </c>
      <c r="C224" s="51"/>
      <c r="D224" s="51">
        <f t="shared" si="6"/>
        <v>0</v>
      </c>
      <c r="E224" s="51"/>
      <c r="F224" s="7"/>
    </row>
    <row r="225" spans="1:6" ht="78" hidden="1">
      <c r="A225" s="20" t="s">
        <v>383</v>
      </c>
      <c r="B225" s="26" t="s">
        <v>10</v>
      </c>
      <c r="C225" s="51"/>
      <c r="D225" s="51">
        <f t="shared" si="6"/>
        <v>0</v>
      </c>
      <c r="E225" s="51"/>
      <c r="F225" s="7"/>
    </row>
    <row r="226" spans="1:6" ht="46.5" hidden="1">
      <c r="A226" s="20" t="s">
        <v>384</v>
      </c>
      <c r="B226" s="26" t="s">
        <v>177</v>
      </c>
      <c r="C226" s="51"/>
      <c r="D226" s="51">
        <f t="shared" si="6"/>
        <v>0</v>
      </c>
      <c r="E226" s="51"/>
      <c r="F226" s="7"/>
    </row>
    <row r="227" spans="1:6" ht="46.5" hidden="1">
      <c r="A227" s="20" t="s">
        <v>385</v>
      </c>
      <c r="B227" s="26" t="s">
        <v>177</v>
      </c>
      <c r="C227" s="51"/>
      <c r="D227" s="51">
        <f t="shared" si="6"/>
        <v>0</v>
      </c>
      <c r="E227" s="51"/>
      <c r="F227" s="7"/>
    </row>
    <row r="228" spans="1:6" ht="46.5" hidden="1">
      <c r="A228" s="20" t="s">
        <v>383</v>
      </c>
      <c r="B228" s="26" t="s">
        <v>178</v>
      </c>
      <c r="C228" s="51"/>
      <c r="D228" s="51">
        <f t="shared" si="6"/>
        <v>0</v>
      </c>
      <c r="E228" s="51"/>
      <c r="F228" s="7"/>
    </row>
    <row r="229" spans="1:6" ht="46.5" hidden="1">
      <c r="A229" s="20" t="s">
        <v>386</v>
      </c>
      <c r="B229" s="26" t="s">
        <v>179</v>
      </c>
      <c r="C229" s="51"/>
      <c r="D229" s="51">
        <f t="shared" si="6"/>
        <v>0</v>
      </c>
      <c r="E229" s="51"/>
      <c r="F229" s="7"/>
    </row>
    <row r="230" spans="1:6" ht="78" hidden="1">
      <c r="A230" s="20" t="s">
        <v>387</v>
      </c>
      <c r="B230" s="26" t="s">
        <v>388</v>
      </c>
      <c r="C230" s="51"/>
      <c r="D230" s="51">
        <f t="shared" si="6"/>
        <v>0</v>
      </c>
      <c r="E230" s="51"/>
      <c r="F230" s="7"/>
    </row>
    <row r="231" spans="1:6" ht="52.5" hidden="1">
      <c r="A231" s="11" t="s">
        <v>139</v>
      </c>
      <c r="B231" s="55" t="s">
        <v>11</v>
      </c>
      <c r="C231" s="48">
        <f>C232</f>
        <v>0</v>
      </c>
      <c r="D231" s="49">
        <f t="shared" si="6"/>
        <v>0</v>
      </c>
      <c r="E231" s="48">
        <f>E232</f>
        <v>0</v>
      </c>
      <c r="F231" s="7"/>
    </row>
    <row r="232" spans="1:6" ht="62.25" hidden="1">
      <c r="A232" s="20" t="s">
        <v>389</v>
      </c>
      <c r="B232" s="26" t="s">
        <v>390</v>
      </c>
      <c r="C232" s="56"/>
      <c r="D232" s="51">
        <f t="shared" si="6"/>
        <v>0</v>
      </c>
      <c r="E232" s="56"/>
      <c r="F232" s="7"/>
    </row>
    <row r="233" spans="1:6" ht="15">
      <c r="A233" s="11"/>
      <c r="B233" s="17" t="s">
        <v>190</v>
      </c>
      <c r="C233" s="48">
        <f>C23+C133</f>
        <v>742157465.58</v>
      </c>
      <c r="D233" s="49">
        <f t="shared" si="6"/>
        <v>122669861.11000001</v>
      </c>
      <c r="E233" s="48">
        <f>E23+E133</f>
        <v>864827326.69</v>
      </c>
      <c r="F233" s="7"/>
    </row>
  </sheetData>
  <sheetProtection/>
  <mergeCells count="6">
    <mergeCell ref="A20:E20"/>
    <mergeCell ref="D11:E11"/>
    <mergeCell ref="D10:E10"/>
    <mergeCell ref="D9:E9"/>
    <mergeCell ref="D8:E8"/>
    <mergeCell ref="D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2019-12-10T08:25:42Z</cp:lastPrinted>
  <dcterms:created xsi:type="dcterms:W3CDTF">1996-10-08T23:32:33Z</dcterms:created>
  <dcterms:modified xsi:type="dcterms:W3CDTF">2019-12-10T08:26:19Z</dcterms:modified>
  <cp:category/>
  <cp:version/>
  <cp:contentType/>
  <cp:contentStatus/>
</cp:coreProperties>
</file>