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16" windowWidth="22716" windowHeight="8940"/>
  </bookViews>
  <sheets>
    <sheet name=" 2 квартал исполнение" sheetId="4" r:id="rId1"/>
  </sheets>
  <calcPr calcId="124519"/>
</workbook>
</file>

<file path=xl/calcChain.xml><?xml version="1.0" encoding="utf-8"?>
<calcChain xmlns="http://schemas.openxmlformats.org/spreadsheetml/2006/main">
  <c r="E43" i="4"/>
  <c r="E25"/>
  <c r="D19"/>
  <c r="C23"/>
  <c r="E36"/>
  <c r="E22"/>
  <c r="E21"/>
  <c r="D53"/>
  <c r="C53"/>
  <c r="E50"/>
  <c r="E49"/>
  <c r="D48"/>
  <c r="E48" s="1"/>
  <c r="C48"/>
  <c r="E47"/>
  <c r="E46"/>
  <c r="D45"/>
  <c r="C45"/>
  <c r="E44"/>
  <c r="E42"/>
  <c r="D41"/>
  <c r="C41"/>
  <c r="E40"/>
  <c r="E39"/>
  <c r="D38"/>
  <c r="C38"/>
  <c r="E37"/>
  <c r="E35"/>
  <c r="E34"/>
  <c r="E33"/>
  <c r="D32"/>
  <c r="C32"/>
  <c r="E32" s="1"/>
  <c r="E31"/>
  <c r="E30"/>
  <c r="D29"/>
  <c r="C29"/>
  <c r="E29" s="1"/>
  <c r="E28"/>
  <c r="E27"/>
  <c r="E24"/>
  <c r="D23"/>
  <c r="E23" s="1"/>
  <c r="E20"/>
  <c r="C19"/>
  <c r="E19" s="1"/>
  <c r="E18"/>
  <c r="E17"/>
  <c r="D17"/>
  <c r="C17"/>
  <c r="E16"/>
  <c r="E14"/>
  <c r="E12"/>
  <c r="E11"/>
  <c r="E10"/>
  <c r="E9"/>
  <c r="D9"/>
  <c r="C9"/>
  <c r="E45" l="1"/>
  <c r="E41"/>
  <c r="E38"/>
  <c r="D7"/>
  <c r="C7"/>
  <c r="E7" l="1"/>
</calcChain>
</file>

<file path=xl/sharedStrings.xml><?xml version="1.0" encoding="utf-8"?>
<sst xmlns="http://schemas.openxmlformats.org/spreadsheetml/2006/main" count="108" uniqueCount="108">
  <si>
    <t>Наименование показателя</t>
  </si>
  <si>
    <t>1</t>
  </si>
  <si>
    <t>2</t>
  </si>
  <si>
    <t>3</t>
  </si>
  <si>
    <t>4</t>
  </si>
  <si>
    <t>5</t>
  </si>
  <si>
    <t>х</t>
  </si>
  <si>
    <t xml:space="preserve">в том числе: </t>
  </si>
  <si>
    <t>Код расхода по бюджетной классификации</t>
  </si>
  <si>
    <t>Расходы бюджета - ИТОГО</t>
  </si>
  <si>
    <t xml:space="preserve">  ОБЩЕГОСУДАРСТВЕННЫЕ ВОПРОСЫ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</si>
  <si>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</si>
  <si>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</si>
  <si>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</si>
  <si>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Судебная система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</si>
  <si>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</si>
  <si>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Резервные фонды</t>
  </si>
  <si>
    <t xml:space="preserve">  Другие общегосударственные вопросы</t>
  </si>
  <si>
    <t xml:space="preserve">  НАЦИОНАЛЬНАЯ ОБОРОНА</t>
  </si>
  <si>
    <t xml:space="preserve">  НАЦИОНАЛЬНАЯ БЕЗОПАСНОСТЬ И ПРАВООХРАНИТЕЛЬНАЯ ДЕЯТЕЛЬНОСТЬ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</si>
  <si>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</si>
  <si>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Обеспечение пожарной безопасности</t>
  </si>
  <si>
    <t xml:space="preserve">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</si>
  <si>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</si>
  <si>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Сельское хозяйство и рыболовство</t>
  </si>
  <si>
    <t xml:space="preserve">  Водное хозяйство</t>
  </si>
  <si>
    <t xml:space="preserve">  Дорожное хозяйство (дорожные фонды)</t>
  </si>
  <si>
    <t xml:space="preserve">  Другие вопросы в области национальной экономики</t>
  </si>
  <si>
    <t xml:space="preserve">  ЖИЛИЩНО-КОММУНАЛЬНОЕ ХОЗЯЙСТВО</t>
  </si>
  <si>
    <t xml:space="preserve">  Коммунальное хозяйство</t>
  </si>
  <si>
    <t xml:space="preserve">  Благоустройство</t>
  </si>
  <si>
    <t xml:space="preserve">  ОБРАЗОВАНИЕ</t>
  </si>
  <si>
    <t xml:space="preserve">  Дошкольное образование</t>
  </si>
  <si>
    <t xml:space="preserve">  Общее образование</t>
  </si>
  <si>
    <t xml:space="preserve">  Дополнительное образование детей</t>
  </si>
  <si>
    <t xml:space="preserve">  Молодежная политика</t>
  </si>
  <si>
    <t xml:space="preserve">  Другие вопросы в области образования</t>
  </si>
  <si>
    <t xml:space="preserve">  КУЛЬТУРА, КИНЕМАТОГРАФИЯ</t>
  </si>
  <si>
    <t xml:space="preserve">  Культура</t>
  </si>
  <si>
    <t xml:space="preserve">  Другие вопросы в области культуры, кинематографии</t>
  </si>
  <si>
    <t xml:space="preserve">  СОЦИАЛЬНАЯ ПОЛИТИКА</t>
  </si>
  <si>
    <t xml:space="preserve">  Пенсионное обеспечение</t>
  </si>
  <si>
    <t xml:space="preserve">  Социальное обеспечение населения</t>
  </si>
  <si>
    <t xml:space="preserve">  Охрана семьи и детства</t>
  </si>
  <si>
    <t xml:space="preserve">  ФИЗИЧЕСКАЯ КУЛЬТУРА И СПОРТ</t>
  </si>
  <si>
    <t xml:space="preserve">  Массовый спорт</t>
  </si>
  <si>
    <t xml:space="preserve">  Другие вопросы в области физической культуры и спорта</t>
  </si>
  <si>
    <t xml:space="preserve">  СРЕДСТВА МАССОВОЙ ИНФОРМАЦИИ</t>
  </si>
  <si>
    <t xml:space="preserve">  Телевидение и радиовещание</t>
  </si>
  <si>
    <t xml:space="preserve">  Периодическая печать и издательства</t>
  </si>
  <si>
    <t xml:space="preserve">  ОБСЛУЖИВАНИЕ ГОСУДАРСТВЕННОГО И МУНИЦИПАЛЬНОГО ДОЛГА</t>
  </si>
  <si>
    <t xml:space="preserve">  Обслуживание государственного внутреннего и муниципального долга</t>
  </si>
  <si>
    <t xml:space="preserve">  МЕЖБЮДЖЕТНЫЕ ТРАНСФЕРТЫ ОБЩЕГО ХАРАКТЕРА БЮДЖЕТАМ БЮДЖЕТНОЙ СИСТЕМЫ РОССИЙСКОЙ ФЕДЕРАЦИИ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</si>
  <si>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</si>
  <si>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 Прочие межбюджетные трансферты общего характера</t>
  </si>
  <si>
    <t>Исполнение консолидированного  бюджета МО "Усть-Коксинский район" РА за 1 квартал 2019 года</t>
  </si>
  <si>
    <t>Исполнение консолидированного  бюджета МО "Усть-Коксинский район" РА за 1 квартал 2020 года</t>
  </si>
  <si>
    <t>темп роста 2020/2019</t>
  </si>
  <si>
    <t>0100</t>
  </si>
  <si>
    <t>0102</t>
  </si>
  <si>
    <t>0103</t>
  </si>
  <si>
    <t>0104</t>
  </si>
  <si>
    <t>0105</t>
  </si>
  <si>
    <t>0106</t>
  </si>
  <si>
    <t>0111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</si>
  <si>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</si>
  <si>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</si>
  <si>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</si>
  <si>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</si>
  <si>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</si>
  <si>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</si>
  <si>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0310</t>
  </si>
  <si>
    <t>0314</t>
  </si>
  <si>
    <t>0400</t>
  </si>
  <si>
    <t>0405</t>
  </si>
  <si>
    <t>0406</t>
  </si>
  <si>
    <t>0409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</si>
  <si>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</si>
  <si>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</si>
  <si>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</si>
  <si>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</si>
  <si>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</si>
  <si>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</si>
  <si>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</si>
  <si>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</si>
  <si>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</si>
  <si>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</si>
  <si>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</si>
  <si>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</si>
  <si>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</si>
  <si>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</si>
  <si>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</si>
  <si>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</si>
  <si>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</si>
  <si>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</si>
  <si>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1102</t>
  </si>
  <si>
    <t>1105</t>
  </si>
  <si>
    <t>1200</t>
  </si>
  <si>
    <t>1201</t>
  </si>
  <si>
    <t>1202</t>
  </si>
  <si>
    <t>1300</t>
  </si>
  <si>
    <t>1301</t>
  </si>
  <si>
    <t>1400</t>
  </si>
  <si>
    <t>1401</t>
  </si>
  <si>
    <t>1403</t>
  </si>
  <si>
    <r>
      <t xml:space="preserve">Исполнение консолидированного бюджета МО "Усть-Коксинский район" РА по расходам  в разрезе разделов и подразделов </t>
    </r>
    <r>
      <rPr>
        <b/>
        <sz val="11"/>
        <rFont val="Times New Roman"/>
        <family val="1"/>
        <charset val="204"/>
      </rPr>
      <t>за 2 квартал 2020 года</t>
    </r>
    <r>
      <rPr>
        <sz val="11"/>
        <rFont val="Times New Roman"/>
        <family val="1"/>
        <charset val="204"/>
      </rPr>
      <t xml:space="preserve">  в сравнении с соответсвующим периодом прошлого года</t>
    </r>
  </si>
  <si>
    <t>0408</t>
  </si>
  <si>
    <t>Транспорт</t>
  </si>
</sst>
</file>

<file path=xl/styles.xml><?xml version="1.0" encoding="utf-8"?>
<styleSheet xmlns="http://schemas.openxmlformats.org/spreadsheetml/2006/main">
  <numFmts count="1">
    <numFmt numFmtId="164" formatCode="dd\.mm\.yyyy"/>
  </numFmts>
  <fonts count="22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7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31">
    <xf numFmtId="0" fontId="0" fillId="0" borderId="0" xfId="0"/>
    <xf numFmtId="49" fontId="17" fillId="0" borderId="1" xfId="57" applyNumberFormat="1" applyFont="1" applyProtection="1">
      <alignment horizontal="center"/>
    </xf>
    <xf numFmtId="0" fontId="18" fillId="0" borderId="1" xfId="0" applyFont="1" applyBorder="1"/>
    <xf numFmtId="0" fontId="19" fillId="0" borderId="1" xfId="0" applyFont="1" applyBorder="1"/>
    <xf numFmtId="49" fontId="17" fillId="0" borderId="2" xfId="59" applyNumberFormat="1" applyFont="1" applyProtection="1"/>
    <xf numFmtId="0" fontId="17" fillId="0" borderId="2" xfId="60" applyNumberFormat="1" applyFont="1" applyProtection="1"/>
    <xf numFmtId="49" fontId="17" fillId="0" borderId="16" xfId="35" applyNumberFormat="1" applyFont="1" applyProtection="1">
      <alignment horizontal="center" vertical="center" wrapText="1"/>
    </xf>
    <xf numFmtId="49" fontId="17" fillId="0" borderId="4" xfId="36" applyNumberFormat="1" applyFont="1" applyProtection="1">
      <alignment horizontal="center" vertical="center" wrapText="1"/>
    </xf>
    <xf numFmtId="49" fontId="17" fillId="0" borderId="48" xfId="36" applyNumberFormat="1" applyFont="1" applyBorder="1" applyProtection="1">
      <alignment horizontal="center" vertical="center" wrapText="1"/>
    </xf>
    <xf numFmtId="49" fontId="17" fillId="0" borderId="49" xfId="36" applyNumberFormat="1" applyFont="1" applyBorder="1" applyProtection="1">
      <alignment horizontal="center" vertical="center" wrapText="1"/>
    </xf>
    <xf numFmtId="0" fontId="17" fillId="0" borderId="31" xfId="66" applyNumberFormat="1" applyFont="1" applyProtection="1">
      <alignment horizontal="left" wrapText="1"/>
    </xf>
    <xf numFmtId="49" fontId="17" fillId="0" borderId="19" xfId="63" applyNumberFormat="1" applyFont="1" applyProtection="1">
      <alignment horizontal="center" wrapText="1"/>
    </xf>
    <xf numFmtId="4" fontId="21" fillId="0" borderId="1" xfId="0" applyNumberFormat="1" applyFont="1" applyBorder="1"/>
    <xf numFmtId="4" fontId="18" fillId="0" borderId="50" xfId="0" applyNumberFormat="1" applyFont="1" applyBorder="1"/>
    <xf numFmtId="0" fontId="17" fillId="0" borderId="26" xfId="47" applyNumberFormat="1" applyFont="1" applyProtection="1">
      <alignment horizontal="left" wrapText="1" indent="1"/>
    </xf>
    <xf numFmtId="49" fontId="17" fillId="0" borderId="16" xfId="50" applyNumberFormat="1" applyFont="1" applyProtection="1">
      <alignment horizontal="center"/>
    </xf>
    <xf numFmtId="4" fontId="17" fillId="0" borderId="51" xfId="50" applyNumberFormat="1" applyFont="1" applyBorder="1" applyProtection="1">
      <alignment horizontal="center"/>
    </xf>
    <xf numFmtId="4" fontId="18" fillId="0" borderId="52" xfId="0" applyNumberFormat="1" applyFont="1" applyBorder="1"/>
    <xf numFmtId="4" fontId="19" fillId="0" borderId="52" xfId="0" applyNumberFormat="1" applyFont="1" applyBorder="1"/>
    <xf numFmtId="0" fontId="17" fillId="0" borderId="11" xfId="70" applyNumberFormat="1" applyFont="1" applyProtection="1">
      <alignment horizontal="left" wrapText="1" indent="2"/>
    </xf>
    <xf numFmtId="4" fontId="17" fillId="0" borderId="51" xfId="40" applyNumberFormat="1" applyFont="1" applyBorder="1" applyProtection="1">
      <alignment horizontal="right" shrinkToFit="1"/>
    </xf>
    <xf numFmtId="4" fontId="17" fillId="0" borderId="16" xfId="40" applyNumberFormat="1" applyFont="1" applyProtection="1">
      <alignment horizontal="right" shrinkToFit="1"/>
    </xf>
    <xf numFmtId="0" fontId="18" fillId="0" borderId="53" xfId="0" applyFont="1" applyBorder="1"/>
    <xf numFmtId="0" fontId="17" fillId="2" borderId="15" xfId="53" applyNumberFormat="1" applyFont="1" applyProtection="1"/>
    <xf numFmtId="0" fontId="17" fillId="0" borderId="15" xfId="52" applyNumberFormat="1" applyFont="1" applyProtection="1"/>
    <xf numFmtId="0" fontId="19" fillId="0" borderId="1" xfId="0" applyFont="1" applyBorder="1" applyProtection="1">
      <protection locked="0"/>
    </xf>
    <xf numFmtId="0" fontId="19" fillId="0" borderId="1" xfId="0" applyFont="1" applyBorder="1" applyAlignment="1">
      <alignment horizontal="center" wrapText="1"/>
    </xf>
    <xf numFmtId="49" fontId="17" fillId="0" borderId="16" xfId="35" applyNumberFormat="1" applyFont="1" applyProtection="1">
      <alignment horizontal="center" vertical="center" wrapText="1"/>
    </xf>
    <xf numFmtId="49" fontId="17" fillId="0" borderId="16" xfId="35" applyFont="1">
      <alignment horizontal="center" vertical="center" wrapText="1"/>
    </xf>
    <xf numFmtId="49" fontId="17" fillId="0" borderId="46" xfId="35" applyNumberFormat="1" applyFont="1" applyBorder="1" applyAlignment="1" applyProtection="1">
      <alignment horizontal="center" vertical="center" wrapText="1"/>
    </xf>
    <xf numFmtId="49" fontId="17" fillId="0" borderId="47" xfId="35" applyNumberFormat="1" applyFont="1" applyBorder="1" applyAlignment="1" applyProtection="1">
      <alignment horizontal="center" vertical="center" wrapText="1"/>
    </xf>
  </cellXfs>
  <cellStyles count="173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workbookViewId="0">
      <selection activeCell="A17" sqref="A17"/>
    </sheetView>
  </sheetViews>
  <sheetFormatPr defaultRowHeight="13.8"/>
  <cols>
    <col min="1" max="1" width="44.5546875" style="25" customWidth="1"/>
    <col min="2" max="2" width="7.5546875" style="25" customWidth="1"/>
    <col min="3" max="3" width="12.88671875" style="25" customWidth="1"/>
    <col min="4" max="4" width="14.33203125" style="2" customWidth="1"/>
    <col min="5" max="5" width="10.33203125" style="3" customWidth="1"/>
    <col min="6" max="16384" width="8.88671875" style="3"/>
  </cols>
  <sheetData>
    <row r="1" spans="1:5">
      <c r="A1" s="1"/>
      <c r="B1" s="1"/>
      <c r="C1" s="1"/>
    </row>
    <row r="2" spans="1:5" ht="56.4" customHeight="1">
      <c r="A2" s="26" t="s">
        <v>105</v>
      </c>
      <c r="B2" s="26"/>
      <c r="C2" s="26"/>
      <c r="D2" s="26"/>
      <c r="E2" s="26"/>
    </row>
    <row r="3" spans="1:5">
      <c r="A3" s="4"/>
      <c r="B3" s="5"/>
      <c r="C3" s="5"/>
    </row>
    <row r="4" spans="1:5" ht="14.4" customHeight="1">
      <c r="A4" s="27" t="s">
        <v>0</v>
      </c>
      <c r="B4" s="27" t="s">
        <v>8</v>
      </c>
      <c r="C4" s="29" t="s">
        <v>55</v>
      </c>
      <c r="D4" s="29" t="s">
        <v>56</v>
      </c>
      <c r="E4" s="29" t="s">
        <v>57</v>
      </c>
    </row>
    <row r="5" spans="1:5" ht="55.2" customHeight="1">
      <c r="A5" s="28"/>
      <c r="B5" s="28"/>
      <c r="C5" s="30"/>
      <c r="D5" s="30"/>
      <c r="E5" s="30"/>
    </row>
    <row r="6" spans="1:5" ht="14.4" thickBot="1">
      <c r="A6" s="6" t="s">
        <v>1</v>
      </c>
      <c r="B6" s="6" t="s">
        <v>2</v>
      </c>
      <c r="C6" s="7" t="s">
        <v>3</v>
      </c>
      <c r="D6" s="8" t="s">
        <v>4</v>
      </c>
      <c r="E6" s="9" t="s">
        <v>5</v>
      </c>
    </row>
    <row r="7" spans="1:5">
      <c r="A7" s="10" t="s">
        <v>9</v>
      </c>
      <c r="B7" s="11" t="s">
        <v>6</v>
      </c>
      <c r="C7" s="12">
        <f>C9+C17+C19+C23+C29+C32+C38+C41+C45+C48+C51+C53</f>
        <v>372034178.63</v>
      </c>
      <c r="D7" s="13">
        <f>D9+D17+D19+D23+D29+D32+D38+D41+D45+D48+D51+D53</f>
        <v>403014244.29000014</v>
      </c>
      <c r="E7" s="13">
        <f>D7/C7*100</f>
        <v>108.32720955211236</v>
      </c>
    </row>
    <row r="8" spans="1:5">
      <c r="A8" s="14" t="s">
        <v>7</v>
      </c>
      <c r="B8" s="15"/>
      <c r="C8" s="16"/>
      <c r="D8" s="17"/>
      <c r="E8" s="18"/>
    </row>
    <row r="9" spans="1:5">
      <c r="A9" s="19" t="s">
        <v>10</v>
      </c>
      <c r="B9" s="15" t="s">
        <v>58</v>
      </c>
      <c r="C9" s="20">
        <f>C10+C11+C12+C13+C14+C15+C16</f>
        <v>41145168.659999996</v>
      </c>
      <c r="D9" s="20">
        <f>D10+D11+D12+D13+D14+D15+D16</f>
        <v>44906425.240000002</v>
      </c>
      <c r="E9" s="13">
        <f t="shared" ref="E9:E50" si="0">D9/C9*100</f>
        <v>109.14142948612233</v>
      </c>
    </row>
    <row r="10" spans="1:5" ht="21">
      <c r="A10" s="19" t="s">
        <v>11</v>
      </c>
      <c r="B10" s="15" t="s">
        <v>59</v>
      </c>
      <c r="C10" s="20">
        <v>2815703.89</v>
      </c>
      <c r="D10" s="17">
        <v>2968397.7</v>
      </c>
      <c r="E10" s="13">
        <f t="shared" si="0"/>
        <v>105.422935648251</v>
      </c>
    </row>
    <row r="11" spans="1:5" ht="31.2">
      <c r="A11" s="19" t="s">
        <v>12</v>
      </c>
      <c r="B11" s="15" t="s">
        <v>60</v>
      </c>
      <c r="C11" s="20">
        <v>552577.05000000005</v>
      </c>
      <c r="D11" s="17">
        <v>557949.4</v>
      </c>
      <c r="E11" s="13">
        <f t="shared" si="0"/>
        <v>100.97223545567084</v>
      </c>
    </row>
    <row r="12" spans="1:5" ht="31.2">
      <c r="A12" s="19" t="s">
        <v>13</v>
      </c>
      <c r="B12" s="15" t="s">
        <v>61</v>
      </c>
      <c r="C12" s="20">
        <v>16211699.58</v>
      </c>
      <c r="D12" s="17">
        <v>17032865.920000002</v>
      </c>
      <c r="E12" s="13">
        <f t="shared" si="0"/>
        <v>105.06526990552585</v>
      </c>
    </row>
    <row r="13" spans="1:5">
      <c r="A13" s="19" t="s">
        <v>14</v>
      </c>
      <c r="B13" s="15" t="s">
        <v>62</v>
      </c>
      <c r="C13" s="20"/>
      <c r="D13" s="17"/>
      <c r="E13" s="13"/>
    </row>
    <row r="14" spans="1:5" ht="31.2">
      <c r="A14" s="19" t="s">
        <v>15</v>
      </c>
      <c r="B14" s="15" t="s">
        <v>63</v>
      </c>
      <c r="C14" s="20">
        <v>3530186.78</v>
      </c>
      <c r="D14" s="17">
        <v>4156031.65</v>
      </c>
      <c r="E14" s="13">
        <f t="shared" si="0"/>
        <v>117.72837838342367</v>
      </c>
    </row>
    <row r="15" spans="1:5">
      <c r="A15" s="19" t="s">
        <v>16</v>
      </c>
      <c r="B15" s="15" t="s">
        <v>64</v>
      </c>
      <c r="C15" s="20"/>
      <c r="D15" s="17"/>
      <c r="E15" s="13"/>
    </row>
    <row r="16" spans="1:5">
      <c r="A16" s="19" t="s">
        <v>17</v>
      </c>
      <c r="B16" s="15" t="s">
        <v>65</v>
      </c>
      <c r="C16" s="20">
        <v>18035001.359999999</v>
      </c>
      <c r="D16" s="17">
        <v>20191180.57</v>
      </c>
      <c r="E16" s="13">
        <f t="shared" si="0"/>
        <v>111.95552563019046</v>
      </c>
    </row>
    <row r="17" spans="1:5">
      <c r="A17" s="19" t="s">
        <v>18</v>
      </c>
      <c r="B17" s="15" t="s">
        <v>66</v>
      </c>
      <c r="C17" s="20">
        <f>C18</f>
        <v>622105.67000000004</v>
      </c>
      <c r="D17" s="20">
        <f>D18</f>
        <v>649200</v>
      </c>
      <c r="E17" s="13">
        <f t="shared" si="0"/>
        <v>104.35526170336946</v>
      </c>
    </row>
    <row r="18" spans="1:5">
      <c r="A18" s="19" t="s">
        <v>67</v>
      </c>
      <c r="B18" s="15" t="s">
        <v>68</v>
      </c>
      <c r="C18" s="20">
        <v>622105.67000000004</v>
      </c>
      <c r="D18" s="17">
        <v>649200</v>
      </c>
      <c r="E18" s="13">
        <f t="shared" si="0"/>
        <v>104.35526170336946</v>
      </c>
    </row>
    <row r="19" spans="1:5" ht="21">
      <c r="A19" s="19" t="s">
        <v>19</v>
      </c>
      <c r="B19" s="15" t="s">
        <v>69</v>
      </c>
      <c r="C19" s="20">
        <f>C20+C21+C22</f>
        <v>3071512.38</v>
      </c>
      <c r="D19" s="20">
        <f>D20+D21+D22</f>
        <v>3283615.62</v>
      </c>
      <c r="E19" s="13">
        <f t="shared" si="0"/>
        <v>106.90549845675702</v>
      </c>
    </row>
    <row r="20" spans="1:5" ht="21">
      <c r="A20" s="19" t="s">
        <v>20</v>
      </c>
      <c r="B20" s="15" t="s">
        <v>70</v>
      </c>
      <c r="C20" s="20">
        <v>3015742.38</v>
      </c>
      <c r="D20" s="17">
        <v>3108129.96</v>
      </c>
      <c r="E20" s="13">
        <f t="shared" si="0"/>
        <v>103.06351035196846</v>
      </c>
    </row>
    <row r="21" spans="1:5">
      <c r="A21" s="19" t="s">
        <v>21</v>
      </c>
      <c r="B21" s="15" t="s">
        <v>71</v>
      </c>
      <c r="C21" s="20">
        <v>54770</v>
      </c>
      <c r="D21" s="17">
        <v>81436</v>
      </c>
      <c r="E21" s="13">
        <f t="shared" si="0"/>
        <v>148.68723753879863</v>
      </c>
    </row>
    <row r="22" spans="1:5" ht="21">
      <c r="A22" s="19" t="s">
        <v>22</v>
      </c>
      <c r="B22" s="15" t="s">
        <v>72</v>
      </c>
      <c r="C22" s="20">
        <v>1000</v>
      </c>
      <c r="D22" s="17">
        <v>94049.66</v>
      </c>
      <c r="E22" s="13">
        <f t="shared" si="0"/>
        <v>9404.9660000000003</v>
      </c>
    </row>
    <row r="23" spans="1:5">
      <c r="A23" s="19" t="s">
        <v>23</v>
      </c>
      <c r="B23" s="15" t="s">
        <v>73</v>
      </c>
      <c r="C23" s="20">
        <f>C24+C25+C27+C28+C26</f>
        <v>9499355.7700000014</v>
      </c>
      <c r="D23" s="20">
        <f>D24+D25+D27+D28</f>
        <v>5377946.5</v>
      </c>
      <c r="E23" s="13">
        <f t="shared" si="0"/>
        <v>56.613802348409138</v>
      </c>
    </row>
    <row r="24" spans="1:5">
      <c r="A24" s="19" t="s">
        <v>24</v>
      </c>
      <c r="B24" s="15" t="s">
        <v>74</v>
      </c>
      <c r="C24" s="21">
        <v>1003913.68</v>
      </c>
      <c r="D24" s="17">
        <v>235600.67</v>
      </c>
      <c r="E24" s="13">
        <f t="shared" si="0"/>
        <v>23.468219897152913</v>
      </c>
    </row>
    <row r="25" spans="1:5">
      <c r="A25" s="19" t="s">
        <v>25</v>
      </c>
      <c r="B25" s="15" t="s">
        <v>75</v>
      </c>
      <c r="C25" s="20">
        <v>265072</v>
      </c>
      <c r="D25" s="17">
        <v>47291</v>
      </c>
      <c r="E25" s="13">
        <f t="shared" si="0"/>
        <v>17.840813062111426</v>
      </c>
    </row>
    <row r="26" spans="1:5">
      <c r="A26" s="19" t="s">
        <v>107</v>
      </c>
      <c r="B26" s="15" t="s">
        <v>106</v>
      </c>
      <c r="C26" s="20">
        <v>3888888.89</v>
      </c>
      <c r="D26" s="17"/>
      <c r="E26" s="13"/>
    </row>
    <row r="27" spans="1:5">
      <c r="A27" s="19" t="s">
        <v>26</v>
      </c>
      <c r="B27" s="15" t="s">
        <v>76</v>
      </c>
      <c r="C27" s="20">
        <v>3775361.04</v>
      </c>
      <c r="D27" s="17">
        <v>4277188.5599999996</v>
      </c>
      <c r="E27" s="13">
        <f t="shared" si="0"/>
        <v>113.29217297850802</v>
      </c>
    </row>
    <row r="28" spans="1:5">
      <c r="A28" s="19" t="s">
        <v>27</v>
      </c>
      <c r="B28" s="15" t="s">
        <v>77</v>
      </c>
      <c r="C28" s="20">
        <v>566120.16</v>
      </c>
      <c r="D28" s="17">
        <v>817866.27</v>
      </c>
      <c r="E28" s="13">
        <f t="shared" si="0"/>
        <v>144.46867075004008</v>
      </c>
    </row>
    <row r="29" spans="1:5">
      <c r="A29" s="19" t="s">
        <v>28</v>
      </c>
      <c r="B29" s="15" t="s">
        <v>78</v>
      </c>
      <c r="C29" s="20">
        <f>C30+C31</f>
        <v>4441734.62</v>
      </c>
      <c r="D29" s="20">
        <f>D30+D31</f>
        <v>7598287.8000000007</v>
      </c>
      <c r="E29" s="13">
        <f t="shared" si="0"/>
        <v>171.06577609987878</v>
      </c>
    </row>
    <row r="30" spans="1:5">
      <c r="A30" s="19" t="s">
        <v>29</v>
      </c>
      <c r="B30" s="15" t="s">
        <v>79</v>
      </c>
      <c r="C30" s="20">
        <v>2557947.31</v>
      </c>
      <c r="D30" s="17">
        <v>4438714.62</v>
      </c>
      <c r="E30" s="13">
        <f t="shared" si="0"/>
        <v>173.52642889270459</v>
      </c>
    </row>
    <row r="31" spans="1:5">
      <c r="A31" s="19" t="s">
        <v>30</v>
      </c>
      <c r="B31" s="15" t="s">
        <v>80</v>
      </c>
      <c r="C31" s="20">
        <v>1883787.31</v>
      </c>
      <c r="D31" s="17">
        <v>3159573.18</v>
      </c>
      <c r="E31" s="13">
        <f t="shared" si="0"/>
        <v>167.72451768984473</v>
      </c>
    </row>
    <row r="32" spans="1:5">
      <c r="A32" s="19" t="s">
        <v>31</v>
      </c>
      <c r="B32" s="15" t="s">
        <v>81</v>
      </c>
      <c r="C32" s="20">
        <f>C33+C34+C35+C36+C37</f>
        <v>248397650.25</v>
      </c>
      <c r="D32" s="20">
        <f>D33+D34+D35+D36+D37</f>
        <v>289699317.36000007</v>
      </c>
      <c r="E32" s="13">
        <f t="shared" si="0"/>
        <v>116.62723744304022</v>
      </c>
    </row>
    <row r="33" spans="1:5">
      <c r="A33" s="19" t="s">
        <v>32</v>
      </c>
      <c r="B33" s="15" t="s">
        <v>82</v>
      </c>
      <c r="C33" s="20">
        <v>69465590.829999998</v>
      </c>
      <c r="D33" s="17">
        <v>70395425.930000007</v>
      </c>
      <c r="E33" s="13">
        <f t="shared" si="0"/>
        <v>101.33855494337556</v>
      </c>
    </row>
    <row r="34" spans="1:5">
      <c r="A34" s="19" t="s">
        <v>33</v>
      </c>
      <c r="B34" s="15" t="s">
        <v>83</v>
      </c>
      <c r="C34" s="20">
        <v>153630990.86000001</v>
      </c>
      <c r="D34" s="17">
        <v>194080116.80000001</v>
      </c>
      <c r="E34" s="13">
        <f t="shared" si="0"/>
        <v>126.32875418792308</v>
      </c>
    </row>
    <row r="35" spans="1:5">
      <c r="A35" s="19" t="s">
        <v>34</v>
      </c>
      <c r="B35" s="15" t="s">
        <v>84</v>
      </c>
      <c r="C35" s="20">
        <v>14497634.039999999</v>
      </c>
      <c r="D35" s="17">
        <v>14858508.970000001</v>
      </c>
      <c r="E35" s="13">
        <f t="shared" si="0"/>
        <v>102.48919878239664</v>
      </c>
    </row>
    <row r="36" spans="1:5">
      <c r="A36" s="19" t="s">
        <v>35</v>
      </c>
      <c r="B36" s="15" t="s">
        <v>85</v>
      </c>
      <c r="C36" s="20">
        <v>653902</v>
      </c>
      <c r="D36" s="17">
        <v>60520</v>
      </c>
      <c r="E36" s="13">
        <f t="shared" si="0"/>
        <v>9.2552094962242055</v>
      </c>
    </row>
    <row r="37" spans="1:5">
      <c r="A37" s="19" t="s">
        <v>36</v>
      </c>
      <c r="B37" s="15" t="s">
        <v>86</v>
      </c>
      <c r="C37" s="20">
        <v>10149532.52</v>
      </c>
      <c r="D37" s="17">
        <v>10304745.66</v>
      </c>
      <c r="E37" s="13">
        <f t="shared" si="0"/>
        <v>101.52926393106429</v>
      </c>
    </row>
    <row r="38" spans="1:5">
      <c r="A38" s="19" t="s">
        <v>37</v>
      </c>
      <c r="B38" s="15" t="s">
        <v>87</v>
      </c>
      <c r="C38" s="20">
        <f>C39+C40</f>
        <v>42932958.07</v>
      </c>
      <c r="D38" s="20">
        <f>D39+D40</f>
        <v>35384838.240000002</v>
      </c>
      <c r="E38" s="13">
        <f t="shared" si="0"/>
        <v>82.418821881098495</v>
      </c>
    </row>
    <row r="39" spans="1:5">
      <c r="A39" s="19" t="s">
        <v>38</v>
      </c>
      <c r="B39" s="15" t="s">
        <v>88</v>
      </c>
      <c r="C39" s="20">
        <v>40358870.520000003</v>
      </c>
      <c r="D39" s="17">
        <v>32877982.059999999</v>
      </c>
      <c r="E39" s="13">
        <f t="shared" si="0"/>
        <v>81.46407874250886</v>
      </c>
    </row>
    <row r="40" spans="1:5">
      <c r="A40" s="19" t="s">
        <v>39</v>
      </c>
      <c r="B40" s="15" t="s">
        <v>89</v>
      </c>
      <c r="C40" s="20">
        <v>2574087.5499999998</v>
      </c>
      <c r="D40" s="17">
        <v>2506856.1800000002</v>
      </c>
      <c r="E40" s="13">
        <f t="shared" si="0"/>
        <v>97.388147501043633</v>
      </c>
    </row>
    <row r="41" spans="1:5">
      <c r="A41" s="19" t="s">
        <v>40</v>
      </c>
      <c r="B41" s="15" t="s">
        <v>90</v>
      </c>
      <c r="C41" s="20">
        <f>C42+C43+C44</f>
        <v>13918491.199999999</v>
      </c>
      <c r="D41" s="20">
        <f>D42+D43+D44</f>
        <v>8143114.29</v>
      </c>
      <c r="E41" s="13">
        <f t="shared" si="0"/>
        <v>58.505725749928992</v>
      </c>
    </row>
    <row r="42" spans="1:5">
      <c r="A42" s="19" t="s">
        <v>41</v>
      </c>
      <c r="B42" s="15" t="s">
        <v>91</v>
      </c>
      <c r="C42" s="20">
        <v>567434.76</v>
      </c>
      <c r="D42" s="17">
        <v>625440.24</v>
      </c>
      <c r="E42" s="13">
        <f t="shared" si="0"/>
        <v>110.22240512724318</v>
      </c>
    </row>
    <row r="43" spans="1:5">
      <c r="A43" s="19" t="s">
        <v>42</v>
      </c>
      <c r="B43" s="15" t="s">
        <v>92</v>
      </c>
      <c r="C43" s="20">
        <v>11325714.98</v>
      </c>
      <c r="D43" s="17">
        <v>6353348.7599999998</v>
      </c>
      <c r="E43" s="13">
        <f t="shared" si="0"/>
        <v>56.096668256435322</v>
      </c>
    </row>
    <row r="44" spans="1:5">
      <c r="A44" s="19" t="s">
        <v>43</v>
      </c>
      <c r="B44" s="15" t="s">
        <v>93</v>
      </c>
      <c r="C44" s="20">
        <v>2025341.46</v>
      </c>
      <c r="D44" s="17">
        <v>1164325.29</v>
      </c>
      <c r="E44" s="13">
        <f t="shared" si="0"/>
        <v>57.487851455921913</v>
      </c>
    </row>
    <row r="45" spans="1:5">
      <c r="A45" s="19" t="s">
        <v>44</v>
      </c>
      <c r="B45" s="15" t="s">
        <v>94</v>
      </c>
      <c r="C45" s="20">
        <f>C46+C47</f>
        <v>6949202.0099999998</v>
      </c>
      <c r="D45" s="20">
        <f>D46+D47</f>
        <v>6870499.2400000002</v>
      </c>
      <c r="E45" s="13">
        <f t="shared" si="0"/>
        <v>98.867456005930677</v>
      </c>
    </row>
    <row r="46" spans="1:5">
      <c r="A46" s="19" t="s">
        <v>45</v>
      </c>
      <c r="B46" s="15" t="s">
        <v>95</v>
      </c>
      <c r="C46" s="20">
        <v>776757.31</v>
      </c>
      <c r="D46" s="17">
        <v>797575.31</v>
      </c>
      <c r="E46" s="13">
        <f t="shared" si="0"/>
        <v>102.68011639311125</v>
      </c>
    </row>
    <row r="47" spans="1:5">
      <c r="A47" s="19" t="s">
        <v>46</v>
      </c>
      <c r="B47" s="15" t="s">
        <v>96</v>
      </c>
      <c r="C47" s="20">
        <v>6172444.7000000002</v>
      </c>
      <c r="D47" s="17">
        <v>6072923.9299999997</v>
      </c>
      <c r="E47" s="13">
        <f t="shared" si="0"/>
        <v>98.387660403016639</v>
      </c>
    </row>
    <row r="48" spans="1:5">
      <c r="A48" s="19" t="s">
        <v>47</v>
      </c>
      <c r="B48" s="15" t="s">
        <v>97</v>
      </c>
      <c r="C48" s="20">
        <f>C49+C50</f>
        <v>1056000</v>
      </c>
      <c r="D48" s="20">
        <f>D49+D50</f>
        <v>1101000</v>
      </c>
      <c r="E48" s="13">
        <f t="shared" si="0"/>
        <v>104.26136363636364</v>
      </c>
    </row>
    <row r="49" spans="1:5">
      <c r="A49" s="19" t="s">
        <v>48</v>
      </c>
      <c r="B49" s="15" t="s">
        <v>98</v>
      </c>
      <c r="C49" s="20">
        <v>113500</v>
      </c>
      <c r="D49" s="17">
        <v>123500</v>
      </c>
      <c r="E49" s="13">
        <f t="shared" si="0"/>
        <v>108.81057268722468</v>
      </c>
    </row>
    <row r="50" spans="1:5">
      <c r="A50" s="19" t="s">
        <v>49</v>
      </c>
      <c r="B50" s="15" t="s">
        <v>99</v>
      </c>
      <c r="C50" s="20">
        <v>942500</v>
      </c>
      <c r="D50" s="17">
        <v>977500</v>
      </c>
      <c r="E50" s="13">
        <f t="shared" si="0"/>
        <v>103.71352785145889</v>
      </c>
    </row>
    <row r="51" spans="1:5" ht="21">
      <c r="A51" s="19" t="s">
        <v>50</v>
      </c>
      <c r="B51" s="15" t="s">
        <v>100</v>
      </c>
      <c r="C51" s="20"/>
      <c r="D51" s="20"/>
      <c r="E51" s="13"/>
    </row>
    <row r="52" spans="1:5" ht="21">
      <c r="A52" s="19" t="s">
        <v>51</v>
      </c>
      <c r="B52" s="15" t="s">
        <v>101</v>
      </c>
      <c r="C52" s="20"/>
      <c r="D52" s="17"/>
      <c r="E52" s="13"/>
    </row>
    <row r="53" spans="1:5" ht="31.2">
      <c r="A53" s="19" t="s">
        <v>52</v>
      </c>
      <c r="B53" s="15" t="s">
        <v>102</v>
      </c>
      <c r="C53" s="20">
        <f>C54+C55</f>
        <v>0</v>
      </c>
      <c r="D53" s="20">
        <f>D54+D55</f>
        <v>0</v>
      </c>
      <c r="E53" s="13"/>
    </row>
    <row r="54" spans="1:5" ht="31.2">
      <c r="A54" s="19" t="s">
        <v>53</v>
      </c>
      <c r="B54" s="15" t="s">
        <v>103</v>
      </c>
      <c r="C54" s="20"/>
      <c r="D54" s="17"/>
      <c r="E54" s="13"/>
    </row>
    <row r="55" spans="1:5" ht="14.4" thickBot="1">
      <c r="A55" s="19" t="s">
        <v>54</v>
      </c>
      <c r="B55" s="15" t="s">
        <v>104</v>
      </c>
      <c r="C55" s="20"/>
      <c r="D55" s="22"/>
      <c r="E55" s="13"/>
    </row>
    <row r="56" spans="1:5">
      <c r="A56" s="23"/>
      <c r="B56" s="23"/>
      <c r="C56" s="24"/>
    </row>
  </sheetData>
  <mergeCells count="6">
    <mergeCell ref="A2:E2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4FFA7EE-6C05-4BAD-B1A8-4CC202C81D0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2 квартал исполнение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FIN62\Надежда</dc:creator>
  <cp:lastModifiedBy>Надежда</cp:lastModifiedBy>
  <cp:lastPrinted>2021-01-14T04:41:21Z</cp:lastPrinted>
  <dcterms:created xsi:type="dcterms:W3CDTF">2021-01-13T04:54:20Z</dcterms:created>
  <dcterms:modified xsi:type="dcterms:W3CDTF">2021-01-14T10:56:35Z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0503317G_20160101_6.xlsx</vt:lpwstr>
  </property>
  <property fmtid="{D5CDD505-2E9C-101B-9397-08002B2CF9AE}" pid="3" name="Название отчета">
    <vt:lpwstr>0503317G_20160101_6.xlsx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ufustkokmo7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