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51" i="1" l="1"/>
  <c r="C72" i="1" l="1"/>
  <c r="C69" i="1"/>
  <c r="C67" i="1"/>
  <c r="C64" i="1"/>
  <c r="C59" i="1"/>
  <c r="C56" i="1"/>
  <c r="C53" i="1" s="1"/>
  <c r="C50" i="1"/>
  <c r="C49" i="1"/>
  <c r="C48" i="1"/>
  <c r="C47" i="1"/>
  <c r="C46" i="1"/>
  <c r="C44" i="1" s="1"/>
  <c r="C42" i="1"/>
  <c r="C37" i="1"/>
  <c r="C34" i="1"/>
  <c r="C29" i="1"/>
  <c r="C26" i="1"/>
  <c r="C23" i="1"/>
  <c r="C20" i="1"/>
  <c r="C19" i="1"/>
  <c r="C18" i="1"/>
  <c r="C16" i="1"/>
  <c r="C12" i="1" s="1"/>
  <c r="C73" i="1" l="1"/>
  <c r="E16" i="1" l="1"/>
  <c r="D72" i="1" l="1"/>
  <c r="D71" i="1"/>
  <c r="D70" i="1"/>
  <c r="D68" i="1"/>
  <c r="D66" i="1"/>
  <c r="D65" i="1"/>
  <c r="D63" i="1"/>
  <c r="D62" i="1"/>
  <c r="D61" i="1"/>
  <c r="D60" i="1"/>
  <c r="D58" i="1"/>
  <c r="D57" i="1"/>
  <c r="D55" i="1"/>
  <c r="D54" i="1"/>
  <c r="D52" i="1"/>
  <c r="D51" i="1"/>
  <c r="D49" i="1"/>
  <c r="D43" i="1"/>
  <c r="D41" i="1"/>
  <c r="D40" i="1"/>
  <c r="D39" i="1"/>
  <c r="D38" i="1"/>
  <c r="D36" i="1"/>
  <c r="D35" i="1"/>
  <c r="D34" i="1"/>
  <c r="D33" i="1"/>
  <c r="D32" i="1"/>
  <c r="D31" i="1"/>
  <c r="D30" i="1"/>
  <c r="D28" i="1"/>
  <c r="D27" i="1"/>
  <c r="D25" i="1"/>
  <c r="D24" i="1"/>
  <c r="D22" i="1"/>
  <c r="D21" i="1"/>
  <c r="D19" i="1"/>
  <c r="D17" i="1"/>
  <c r="D16" i="1"/>
  <c r="D15" i="1"/>
  <c r="D14" i="1"/>
  <c r="D13" i="1"/>
  <c r="D48" i="1"/>
  <c r="D46" i="1"/>
  <c r="D45" i="1"/>
  <c r="D18" i="1"/>
  <c r="D56" i="1" l="1"/>
  <c r="D26" i="1" l="1"/>
  <c r="D47" i="1" l="1"/>
  <c r="E69" i="1" l="1"/>
  <c r="D69" i="1" s="1"/>
  <c r="E67" i="1"/>
  <c r="D67" i="1" s="1"/>
  <c r="E64" i="1"/>
  <c r="D64" i="1" s="1"/>
  <c r="E59" i="1"/>
  <c r="D59" i="1" s="1"/>
  <c r="E53" i="1"/>
  <c r="D53" i="1" s="1"/>
  <c r="E50" i="1"/>
  <c r="D50" i="1" s="1"/>
  <c r="E44" i="1"/>
  <c r="D44" i="1" s="1"/>
  <c r="E42" i="1"/>
  <c r="D42" i="1" s="1"/>
  <c r="E37" i="1"/>
  <c r="D37" i="1" s="1"/>
  <c r="E29" i="1"/>
  <c r="D29" i="1" s="1"/>
  <c r="E23" i="1"/>
  <c r="D23" i="1" s="1"/>
  <c r="E20" i="1"/>
  <c r="D20" i="1" s="1"/>
  <c r="E12" i="1"/>
  <c r="D12" i="1" s="1"/>
  <c r="D73" i="1" l="1"/>
  <c r="E73" i="1"/>
</calcChain>
</file>

<file path=xl/sharedStrings.xml><?xml version="1.0" encoding="utf-8"?>
<sst xmlns="http://schemas.openxmlformats.org/spreadsheetml/2006/main" count="135" uniqueCount="135">
  <si>
    <t>Наименование показателя</t>
  </si>
  <si>
    <t>Раздел, подраздел</t>
  </si>
  <si>
    <t>Изменения (+;-)</t>
  </si>
  <si>
    <t>Сумма с учетом изменений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</si>
  <si>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</si>
  <si>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</si>
  <si>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</si>
  <si>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</si>
  <si>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</si>
  <si>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</si>
  <si>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</si>
  <si>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</si>
  <si>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</si>
  <si>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</si>
  <si>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</si>
  <si>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</si>
  <si>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</si>
  <si>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</si>
  <si>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</si>
  <si>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</si>
  <si>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</si>
  <si>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</si>
  <si>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</si>
  <si>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</si>
  <si>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</si>
  <si>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</si>
  <si>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</si>
  <si>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</si>
  <si>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</si>
  <si>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</si>
  <si>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</si>
  <si>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</si>
  <si>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</si>
  <si>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</si>
  <si>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</si>
  <si>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</si>
  <si>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</si>
  <si>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</si>
  <si>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</si>
  <si>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</si>
  <si>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</si>
  <si>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</si>
  <si>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</si>
  <si>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</si>
  <si>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</si>
  <si>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</si>
  <si>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</si>
  <si>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</si>
  <si>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</si>
  <si>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</si>
  <si>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</si>
  <si>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</si>
  <si>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</si>
  <si>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</si>
  <si>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</si>
  <si>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</si>
  <si>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</si>
  <si>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</si>
  <si>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</si>
  <si>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</si>
  <si>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</si>
  <si>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</si>
  <si>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</si>
  <si>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</si>
  <si>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</si>
  <si>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</si>
  <si>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</si>
  <si>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</si>
  <si>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</si>
  <si>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</si>
  <si>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</si>
  <si>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</si>
  <si>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</si>
  <si>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</si>
  <si>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</si>
  <si>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</si>
  <si>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</si>
  <si>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</si>
  <si>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</si>
  <si>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</si>
  <si>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</si>
  <si>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</si>
  <si>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</si>
  <si>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</si>
  <si>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</si>
  <si>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</si>
  <si>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</si>
  <si>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</si>
  <si>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</si>
  <si>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</si>
  <si>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</si>
  <si>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</si>
  <si>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</si>
  <si>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</si>
  <si>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</si>
  <si>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</si>
  <si>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</si>
  <si>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</si>
  <si>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</si>
  <si>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</si>
  <si>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</si>
  <si>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</si>
  <si>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</si>
  <si>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</si>
  <si>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</si>
  <si>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</si>
  <si>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</si>
  <si>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</si>
  <si>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</si>
  <si>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</si>
  <si>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</si>
  <si>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</si>
  <si>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</si>
  <si>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</si>
  <si>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</si>
  <si>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</si>
  <si>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</si>
  <si>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</si>
  <si>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</si>
  <si>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</si>
  <si>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</si>
  <si>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</si>
  <si>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</si>
  <si>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</si>
  <si>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</si>
  <si>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</si>
  <si>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</si>
  <si>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Распределение
бюджетных ассигнований по разделам, подразделам классификации расходов бюджета муниципального образования "Усть-Коксинский район" на 2015 год</t>
  </si>
  <si>
    <t>(рублей)</t>
  </si>
  <si>
    <t xml:space="preserve"> "Усть-Коксинский район" Республики Алтай </t>
  </si>
  <si>
    <t xml:space="preserve">                                      на 2015 год   и на плановый период 2016-2017 годов"</t>
  </si>
  <si>
    <t xml:space="preserve">Приложение 10
к решению «О бюджете 
муниципального образования "Усть-Коксинский район"
на 2015 год и на плановый период 2016 и 2017 годов»
</t>
  </si>
  <si>
    <t xml:space="preserve">к решению "О внесении изменений </t>
  </si>
  <si>
    <t>в решение "О бюджете муниципального образования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</si>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</sst>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/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workbookViewId="0">
      <selection activeCell="G7" sqref="G7"/>
    </sheetView>
  </sheetViews>
  <sheetFormatPr defaultRowHeight="12" x14ac:dyDescent="0.2"/>
  <cols>
    <col min="1" max="1" width="58.140625" style="1" customWidth="1"/>
    <col min="2" max="2" width="9.85546875" style="2" customWidth="1"/>
    <col min="3" max="3" width="14.5703125" style="2" hidden="1" customWidth="1"/>
    <col min="4" max="4" width="14" style="10" customWidth="1"/>
    <col min="5" max="5" width="13.85546875" style="11" customWidth="1"/>
    <col min="6" max="16384" width="9.140625" style="3"/>
  </cols>
  <sheetData>
    <row r="1" spans="1:5" x14ac:dyDescent="0.2">
      <c r="A1" s="21" t="s">
        <v>134</v>
      </c>
      <c r="B1" s="21"/>
      <c r="C1" s="21"/>
      <c r="D1" s="21"/>
      <c r="E1" s="21"/>
    </row>
    <row r="2" spans="1:5" x14ac:dyDescent="0.2">
      <c r="A2" s="21" t="s">
        <v>132</v>
      </c>
      <c r="B2" s="21"/>
      <c r="C2" s="21"/>
      <c r="D2" s="21"/>
      <c r="E2" s="21"/>
    </row>
    <row r="3" spans="1:5" x14ac:dyDescent="0.2">
      <c r="A3" s="21" t="s">
        <v>133</v>
      </c>
      <c r="B3" s="21"/>
      <c r="C3" s="21"/>
      <c r="D3" s="21"/>
      <c r="E3" s="21"/>
    </row>
    <row r="4" spans="1:5" x14ac:dyDescent="0.2">
      <c r="A4" s="21" t="s">
        <v>129</v>
      </c>
      <c r="B4" s="21"/>
      <c r="C4" s="21"/>
      <c r="D4" s="21"/>
      <c r="E4" s="21"/>
    </row>
    <row r="5" spans="1:5" ht="15" customHeight="1" x14ac:dyDescent="0.2">
      <c r="A5" s="21" t="s">
        <v>130</v>
      </c>
      <c r="B5" s="21"/>
      <c r="C5" s="21"/>
      <c r="D5" s="21"/>
      <c r="E5" s="21"/>
    </row>
    <row r="7" spans="1:5" ht="63" customHeight="1" x14ac:dyDescent="0.2">
      <c r="A7" s="21" t="s">
        <v>131</v>
      </c>
      <c r="B7" s="21"/>
      <c r="C7" s="21"/>
      <c r="D7" s="21"/>
      <c r="E7" s="21"/>
    </row>
    <row r="8" spans="1:5" ht="39.75" customHeight="1" x14ac:dyDescent="0.2">
      <c r="A8" s="20" t="s">
        <v>127</v>
      </c>
      <c r="B8" s="20"/>
      <c r="C8" s="20"/>
      <c r="D8" s="20"/>
      <c r="E8" s="20"/>
    </row>
    <row r="9" spans="1:5" ht="14.25" customHeight="1" x14ac:dyDescent="0.2">
      <c r="A9" s="22" t="s">
        <v>128</v>
      </c>
      <c r="B9" s="22"/>
      <c r="C9" s="22"/>
      <c r="D9" s="22"/>
      <c r="E9" s="22"/>
    </row>
    <row r="10" spans="1:5" s="5" customFormat="1" ht="27" customHeight="1" x14ac:dyDescent="0.25">
      <c r="A10" s="4" t="s">
        <v>0</v>
      </c>
      <c r="B10" s="4" t="s">
        <v>1</v>
      </c>
      <c r="C10" s="4"/>
      <c r="D10" s="4" t="s">
        <v>2</v>
      </c>
      <c r="E10" s="4" t="s">
        <v>3</v>
      </c>
    </row>
    <row r="11" spans="1:5" s="5" customFormat="1" x14ac:dyDescent="0.2">
      <c r="A11" s="4">
        <v>1</v>
      </c>
      <c r="B11" s="6">
        <v>2</v>
      </c>
      <c r="C11" s="6"/>
      <c r="D11" s="4">
        <v>3</v>
      </c>
      <c r="E11" s="4">
        <v>4</v>
      </c>
    </row>
    <row r="12" spans="1:5" x14ac:dyDescent="0.2">
      <c r="A12" s="13" t="s">
        <v>4</v>
      </c>
      <c r="B12" s="14" t="s">
        <v>5</v>
      </c>
      <c r="C12" s="15">
        <f>C13+C14+C15+C16+C17+C18+C19</f>
        <v>34115964</v>
      </c>
      <c r="D12" s="18">
        <f>E12-C12</f>
        <v>-772522.03000000119</v>
      </c>
      <c r="E12" s="15">
        <f>E13+E14+E15+E16+E17+E18+E19</f>
        <v>33343441.969999999</v>
      </c>
    </row>
    <row r="13" spans="1:5" ht="24" x14ac:dyDescent="0.2">
      <c r="A13" s="7" t="s">
        <v>6</v>
      </c>
      <c r="B13" s="8" t="s">
        <v>7</v>
      </c>
      <c r="C13" s="12">
        <v>1349660</v>
      </c>
      <c r="D13" s="19">
        <f>E13-C13</f>
        <v>0</v>
      </c>
      <c r="E13" s="12">
        <v>1349660</v>
      </c>
    </row>
    <row r="14" spans="1:5" ht="36" x14ac:dyDescent="0.2">
      <c r="A14" s="7" t="s">
        <v>8</v>
      </c>
      <c r="B14" s="8" t="s">
        <v>9</v>
      </c>
      <c r="C14" s="12">
        <v>1876580</v>
      </c>
      <c r="D14" s="19">
        <f t="shared" ref="D14:D72" si="0">E14-C14</f>
        <v>36000</v>
      </c>
      <c r="E14" s="12">
        <v>1912580</v>
      </c>
    </row>
    <row r="15" spans="1:5" ht="36" x14ac:dyDescent="0.2">
      <c r="A15" s="7" t="s">
        <v>10</v>
      </c>
      <c r="B15" s="8" t="s">
        <v>11</v>
      </c>
      <c r="C15" s="12">
        <v>17282708</v>
      </c>
      <c r="D15" s="19">
        <f t="shared" si="0"/>
        <v>-133100</v>
      </c>
      <c r="E15" s="12">
        <v>17149608</v>
      </c>
    </row>
    <row r="16" spans="1:5" ht="24" x14ac:dyDescent="0.2">
      <c r="A16" s="7" t="s">
        <v>12</v>
      </c>
      <c r="B16" s="8" t="s">
        <v>13</v>
      </c>
      <c r="C16" s="12">
        <f>623710+5407400+395000</f>
        <v>6426110</v>
      </c>
      <c r="D16" s="19">
        <f t="shared" si="0"/>
        <v>0</v>
      </c>
      <c r="E16" s="12">
        <f>623710+5407400+395000</f>
        <v>6426110</v>
      </c>
    </row>
    <row r="17" spans="1:5" x14ac:dyDescent="0.2">
      <c r="A17" s="7" t="s">
        <v>14</v>
      </c>
      <c r="B17" s="8" t="s">
        <v>15</v>
      </c>
      <c r="C17" s="12">
        <v>180000</v>
      </c>
      <c r="D17" s="19">
        <f t="shared" si="0"/>
        <v>0</v>
      </c>
      <c r="E17" s="12">
        <v>180000</v>
      </c>
    </row>
    <row r="18" spans="1:5" x14ac:dyDescent="0.2">
      <c r="A18" s="7" t="s">
        <v>16</v>
      </c>
      <c r="B18" s="8" t="s">
        <v>17</v>
      </c>
      <c r="C18" s="12">
        <f>1380000-40000-30000-76281</f>
        <v>1233719</v>
      </c>
      <c r="D18" s="19">
        <f t="shared" si="0"/>
        <v>-918922.03</v>
      </c>
      <c r="E18" s="12">
        <v>314796.96999999997</v>
      </c>
    </row>
    <row r="19" spans="1:5" x14ac:dyDescent="0.2">
      <c r="A19" s="7" t="s">
        <v>18</v>
      </c>
      <c r="B19" s="8" t="s">
        <v>19</v>
      </c>
      <c r="C19" s="12">
        <f>5239987+395000-395000+23700+503500</f>
        <v>5767187</v>
      </c>
      <c r="D19" s="19">
        <f t="shared" si="0"/>
        <v>243500</v>
      </c>
      <c r="E19" s="12">
        <v>6010687</v>
      </c>
    </row>
    <row r="20" spans="1:5" x14ac:dyDescent="0.2">
      <c r="A20" s="13" t="s">
        <v>20</v>
      </c>
      <c r="B20" s="14" t="s">
        <v>21</v>
      </c>
      <c r="C20" s="15">
        <f>C21+C22</f>
        <v>545200</v>
      </c>
      <c r="D20" s="18">
        <f t="shared" si="0"/>
        <v>0</v>
      </c>
      <c r="E20" s="15">
        <f>E21+E22</f>
        <v>545200</v>
      </c>
    </row>
    <row r="21" spans="1:5" x14ac:dyDescent="0.2">
      <c r="A21" s="7" t="s">
        <v>22</v>
      </c>
      <c r="B21" s="8" t="s">
        <v>23</v>
      </c>
      <c r="C21" s="12">
        <v>545200</v>
      </c>
      <c r="D21" s="19">
        <f t="shared" si="0"/>
        <v>0</v>
      </c>
      <c r="E21" s="12">
        <v>545200</v>
      </c>
    </row>
    <row r="22" spans="1:5" hidden="1" x14ac:dyDescent="0.2">
      <c r="A22" s="7" t="s">
        <v>24</v>
      </c>
      <c r="B22" s="8" t="s">
        <v>25</v>
      </c>
      <c r="C22" s="12">
        <v>0</v>
      </c>
      <c r="D22" s="19">
        <f t="shared" si="0"/>
        <v>0</v>
      </c>
      <c r="E22" s="12">
        <v>0</v>
      </c>
    </row>
    <row r="23" spans="1:5" ht="24" x14ac:dyDescent="0.2">
      <c r="A23" s="13" t="s">
        <v>26</v>
      </c>
      <c r="B23" s="14" t="s">
        <v>27</v>
      </c>
      <c r="C23" s="15">
        <f>C24+C25+C26+C27+C28</f>
        <v>875400</v>
      </c>
      <c r="D23" s="18">
        <f t="shared" si="0"/>
        <v>1790888.4</v>
      </c>
      <c r="E23" s="15">
        <f>E24+E25+E26+E27+E28</f>
        <v>2666288.4</v>
      </c>
    </row>
    <row r="24" spans="1:5" hidden="1" x14ac:dyDescent="0.2">
      <c r="A24" s="7" t="s">
        <v>28</v>
      </c>
      <c r="B24" s="8" t="s">
        <v>29</v>
      </c>
      <c r="C24" s="12"/>
      <c r="D24" s="19">
        <f t="shared" si="0"/>
        <v>0</v>
      </c>
      <c r="E24" s="12"/>
    </row>
    <row r="25" spans="1:5" ht="24" hidden="1" x14ac:dyDescent="0.2">
      <c r="A25" s="7" t="s">
        <v>30</v>
      </c>
      <c r="B25" s="8" t="s">
        <v>31</v>
      </c>
      <c r="C25" s="12"/>
      <c r="D25" s="19">
        <f t="shared" si="0"/>
        <v>0</v>
      </c>
      <c r="E25" s="12"/>
    </row>
    <row r="26" spans="1:5" ht="24" x14ac:dyDescent="0.2">
      <c r="A26" s="7" t="s">
        <v>32</v>
      </c>
      <c r="B26" s="8" t="s">
        <v>33</v>
      </c>
      <c r="C26" s="12">
        <f>220000-220000</f>
        <v>0</v>
      </c>
      <c r="D26" s="19">
        <f t="shared" si="0"/>
        <v>2635400</v>
      </c>
      <c r="E26" s="12">
        <v>2635400</v>
      </c>
    </row>
    <row r="27" spans="1:5" hidden="1" x14ac:dyDescent="0.2">
      <c r="A27" s="7" t="s">
        <v>34</v>
      </c>
      <c r="B27" s="8" t="s">
        <v>35</v>
      </c>
      <c r="C27" s="12">
        <v>0</v>
      </c>
      <c r="D27" s="19">
        <f t="shared" si="0"/>
        <v>0</v>
      </c>
      <c r="E27" s="12">
        <v>0</v>
      </c>
    </row>
    <row r="28" spans="1:5" ht="24" x14ac:dyDescent="0.2">
      <c r="A28" s="7" t="s">
        <v>36</v>
      </c>
      <c r="B28" s="8" t="s">
        <v>37</v>
      </c>
      <c r="C28" s="12">
        <v>875400</v>
      </c>
      <c r="D28" s="19">
        <f t="shared" si="0"/>
        <v>-844511.6</v>
      </c>
      <c r="E28" s="12">
        <v>30888.400000000001</v>
      </c>
    </row>
    <row r="29" spans="1:5" x14ac:dyDescent="0.2">
      <c r="A29" s="13" t="s">
        <v>38</v>
      </c>
      <c r="B29" s="14" t="s">
        <v>39</v>
      </c>
      <c r="C29" s="15">
        <f>C30+C31+C32+C33+C34+C35+C36</f>
        <v>10770216</v>
      </c>
      <c r="D29" s="18">
        <f t="shared" si="0"/>
        <v>33031770</v>
      </c>
      <c r="E29" s="15">
        <f>E30+E31+E32+E33+E34+E35+E36</f>
        <v>43801986</v>
      </c>
    </row>
    <row r="30" spans="1:5" x14ac:dyDescent="0.2">
      <c r="A30" s="7" t="s">
        <v>40</v>
      </c>
      <c r="B30" s="8" t="s">
        <v>41</v>
      </c>
      <c r="C30" s="12">
        <v>3090700</v>
      </c>
      <c r="D30" s="19">
        <f t="shared" si="0"/>
        <v>0</v>
      </c>
      <c r="E30" s="12">
        <v>3090700</v>
      </c>
    </row>
    <row r="31" spans="1:5" hidden="1" x14ac:dyDescent="0.2">
      <c r="A31" s="7" t="s">
        <v>42</v>
      </c>
      <c r="B31" s="8" t="s">
        <v>43</v>
      </c>
      <c r="C31" s="12"/>
      <c r="D31" s="19">
        <f t="shared" si="0"/>
        <v>0</v>
      </c>
      <c r="E31" s="12"/>
    </row>
    <row r="32" spans="1:5" hidden="1" x14ac:dyDescent="0.2">
      <c r="A32" s="7" t="s">
        <v>44</v>
      </c>
      <c r="B32" s="8" t="s">
        <v>45</v>
      </c>
      <c r="C32" s="12"/>
      <c r="D32" s="19">
        <f t="shared" si="0"/>
        <v>0</v>
      </c>
      <c r="E32" s="12"/>
    </row>
    <row r="33" spans="1:5" hidden="1" x14ac:dyDescent="0.2">
      <c r="A33" s="7" t="s">
        <v>46</v>
      </c>
      <c r="B33" s="8" t="s">
        <v>47</v>
      </c>
      <c r="C33" s="12"/>
      <c r="D33" s="19">
        <f t="shared" si="0"/>
        <v>0</v>
      </c>
      <c r="E33" s="12"/>
    </row>
    <row r="34" spans="1:5" x14ac:dyDescent="0.2">
      <c r="A34" s="7" t="s">
        <v>48</v>
      </c>
      <c r="B34" s="8" t="s">
        <v>49</v>
      </c>
      <c r="C34" s="12">
        <f>4538900+2500000</f>
        <v>7038900</v>
      </c>
      <c r="D34" s="19">
        <f t="shared" si="0"/>
        <v>32400000</v>
      </c>
      <c r="E34" s="12">
        <v>39438900</v>
      </c>
    </row>
    <row r="35" spans="1:5" hidden="1" x14ac:dyDescent="0.2">
      <c r="A35" s="7" t="s">
        <v>50</v>
      </c>
      <c r="B35" s="8" t="s">
        <v>51</v>
      </c>
      <c r="C35" s="12"/>
      <c r="D35" s="19">
        <f t="shared" si="0"/>
        <v>0</v>
      </c>
      <c r="E35" s="12"/>
    </row>
    <row r="36" spans="1:5" x14ac:dyDescent="0.2">
      <c r="A36" s="7" t="s">
        <v>52</v>
      </c>
      <c r="B36" s="8" t="s">
        <v>53</v>
      </c>
      <c r="C36" s="12">
        <v>640616</v>
      </c>
      <c r="D36" s="19">
        <f t="shared" si="0"/>
        <v>631770</v>
      </c>
      <c r="E36" s="12">
        <v>1272386</v>
      </c>
    </row>
    <row r="37" spans="1:5" x14ac:dyDescent="0.2">
      <c r="A37" s="13" t="s">
        <v>54</v>
      </c>
      <c r="B37" s="14" t="s">
        <v>55</v>
      </c>
      <c r="C37" s="15">
        <f>C38+C39+C40+C41</f>
        <v>7652440</v>
      </c>
      <c r="D37" s="18">
        <f t="shared" si="0"/>
        <v>5047988</v>
      </c>
      <c r="E37" s="15">
        <f>E38+E39+E40+E41</f>
        <v>12700428</v>
      </c>
    </row>
    <row r="38" spans="1:5" hidden="1" x14ac:dyDescent="0.2">
      <c r="A38" s="7" t="s">
        <v>56</v>
      </c>
      <c r="B38" s="8" t="s">
        <v>57</v>
      </c>
      <c r="C38" s="12"/>
      <c r="D38" s="19">
        <f t="shared" si="0"/>
        <v>0</v>
      </c>
      <c r="E38" s="12"/>
    </row>
    <row r="39" spans="1:5" x14ac:dyDescent="0.2">
      <c r="A39" s="7" t="s">
        <v>58</v>
      </c>
      <c r="B39" s="8" t="s">
        <v>59</v>
      </c>
      <c r="C39" s="12">
        <v>7484140</v>
      </c>
      <c r="D39" s="19">
        <f t="shared" si="0"/>
        <v>3546908</v>
      </c>
      <c r="E39" s="12">
        <v>11031048</v>
      </c>
    </row>
    <row r="40" spans="1:5" x14ac:dyDescent="0.2">
      <c r="A40" s="7" t="s">
        <v>60</v>
      </c>
      <c r="B40" s="8" t="s">
        <v>61</v>
      </c>
      <c r="C40" s="12">
        <v>168300</v>
      </c>
      <c r="D40" s="19">
        <f t="shared" si="0"/>
        <v>1501080</v>
      </c>
      <c r="E40" s="12">
        <v>1669380</v>
      </c>
    </row>
    <row r="41" spans="1:5" hidden="1" x14ac:dyDescent="0.2">
      <c r="A41" s="7" t="s">
        <v>62</v>
      </c>
      <c r="B41" s="8" t="s">
        <v>63</v>
      </c>
      <c r="C41" s="12"/>
      <c r="D41" s="19">
        <f t="shared" si="0"/>
        <v>0</v>
      </c>
      <c r="E41" s="12"/>
    </row>
    <row r="42" spans="1:5" hidden="1" x14ac:dyDescent="0.2">
      <c r="A42" s="13" t="s">
        <v>64</v>
      </c>
      <c r="B42" s="14" t="s">
        <v>65</v>
      </c>
      <c r="C42" s="15">
        <f>C43</f>
        <v>0</v>
      </c>
      <c r="D42" s="19">
        <f t="shared" si="0"/>
        <v>0</v>
      </c>
      <c r="E42" s="15">
        <f>E43</f>
        <v>0</v>
      </c>
    </row>
    <row r="43" spans="1:5" hidden="1" x14ac:dyDescent="0.2">
      <c r="A43" s="7" t="s">
        <v>66</v>
      </c>
      <c r="B43" s="8" t="s">
        <v>67</v>
      </c>
      <c r="C43" s="12"/>
      <c r="D43" s="19">
        <f t="shared" si="0"/>
        <v>0</v>
      </c>
      <c r="E43" s="12"/>
    </row>
    <row r="44" spans="1:5" x14ac:dyDescent="0.2">
      <c r="A44" s="13" t="s">
        <v>68</v>
      </c>
      <c r="B44" s="14" t="s">
        <v>69</v>
      </c>
      <c r="C44" s="15">
        <f>C45+C46+C47+C48+C49</f>
        <v>298747570.30000001</v>
      </c>
      <c r="D44" s="18">
        <f t="shared" si="0"/>
        <v>16974364.029999971</v>
      </c>
      <c r="E44" s="15">
        <f>E45+E46+E47+E48+E49</f>
        <v>315721934.32999998</v>
      </c>
    </row>
    <row r="45" spans="1:5" x14ac:dyDescent="0.2">
      <c r="A45" s="7" t="s">
        <v>70</v>
      </c>
      <c r="B45" s="8" t="s">
        <v>71</v>
      </c>
      <c r="C45" s="12">
        <v>61227003.539999999</v>
      </c>
      <c r="D45" s="19">
        <f t="shared" si="0"/>
        <v>693967.5</v>
      </c>
      <c r="E45" s="12">
        <v>61920971.039999999</v>
      </c>
    </row>
    <row r="46" spans="1:5" x14ac:dyDescent="0.2">
      <c r="A46" s="7" t="s">
        <v>72</v>
      </c>
      <c r="B46" s="8" t="s">
        <v>73</v>
      </c>
      <c r="C46" s="12">
        <f>215529720.76+1404000</f>
        <v>216933720.75999999</v>
      </c>
      <c r="D46" s="19">
        <f t="shared" si="0"/>
        <v>15655463.530000001</v>
      </c>
      <c r="E46" s="12">
        <v>232589184.28999999</v>
      </c>
    </row>
    <row r="47" spans="1:5" x14ac:dyDescent="0.2">
      <c r="A47" s="7" t="s">
        <v>74</v>
      </c>
      <c r="B47" s="8" t="s">
        <v>75</v>
      </c>
      <c r="C47" s="12">
        <f>280000+46300</f>
        <v>326300</v>
      </c>
      <c r="D47" s="19">
        <f t="shared" si="0"/>
        <v>396000</v>
      </c>
      <c r="E47" s="12">
        <v>722300</v>
      </c>
    </row>
    <row r="48" spans="1:5" x14ac:dyDescent="0.2">
      <c r="A48" s="7" t="s">
        <v>76</v>
      </c>
      <c r="B48" s="8" t="s">
        <v>77</v>
      </c>
      <c r="C48" s="12">
        <f>3402600-500000+30000</f>
        <v>2932600</v>
      </c>
      <c r="D48" s="19">
        <f t="shared" si="0"/>
        <v>226115</v>
      </c>
      <c r="E48" s="12">
        <v>3158715</v>
      </c>
    </row>
    <row r="49" spans="1:5" x14ac:dyDescent="0.2">
      <c r="A49" s="7" t="s">
        <v>78</v>
      </c>
      <c r="B49" s="8" t="s">
        <v>79</v>
      </c>
      <c r="C49" s="12">
        <f>17251665+76281</f>
        <v>17327946</v>
      </c>
      <c r="D49" s="19">
        <f t="shared" si="0"/>
        <v>2818</v>
      </c>
      <c r="E49" s="12">
        <v>17330764</v>
      </c>
    </row>
    <row r="50" spans="1:5" x14ac:dyDescent="0.2">
      <c r="A50" s="13" t="s">
        <v>80</v>
      </c>
      <c r="B50" s="14" t="s">
        <v>81</v>
      </c>
      <c r="C50" s="15">
        <f>C51+C52</f>
        <v>27419570</v>
      </c>
      <c r="D50" s="18">
        <f t="shared" si="0"/>
        <v>7465980.200000003</v>
      </c>
      <c r="E50" s="15">
        <f>E51+E52</f>
        <v>34885550.200000003</v>
      </c>
    </row>
    <row r="51" spans="1:5" x14ac:dyDescent="0.2">
      <c r="A51" s="7" t="s">
        <v>82</v>
      </c>
      <c r="B51" s="8" t="s">
        <v>83</v>
      </c>
      <c r="C51" s="12">
        <v>23162430</v>
      </c>
      <c r="D51" s="19">
        <f t="shared" si="0"/>
        <v>7221980.1999999993</v>
      </c>
      <c r="E51" s="12">
        <f>30383210.2+1200</f>
        <v>30384410.199999999</v>
      </c>
    </row>
    <row r="52" spans="1:5" x14ac:dyDescent="0.2">
      <c r="A52" s="7" t="s">
        <v>84</v>
      </c>
      <c r="B52" s="8" t="s">
        <v>85</v>
      </c>
      <c r="C52" s="12">
        <v>4257140</v>
      </c>
      <c r="D52" s="19">
        <f t="shared" si="0"/>
        <v>244000</v>
      </c>
      <c r="E52" s="12">
        <v>4501140</v>
      </c>
    </row>
    <row r="53" spans="1:5" x14ac:dyDescent="0.2">
      <c r="A53" s="13" t="s">
        <v>86</v>
      </c>
      <c r="B53" s="14" t="s">
        <v>87</v>
      </c>
      <c r="C53" s="15">
        <f>C54+C55+C56+C57+C58</f>
        <v>8387600</v>
      </c>
      <c r="D53" s="18">
        <f t="shared" si="0"/>
        <v>548273</v>
      </c>
      <c r="E53" s="15">
        <f>E54+E55+E56+E57+E58</f>
        <v>8935873</v>
      </c>
    </row>
    <row r="54" spans="1:5" ht="24" x14ac:dyDescent="0.2">
      <c r="A54" s="7" t="s">
        <v>88</v>
      </c>
      <c r="B54" s="8" t="s">
        <v>89</v>
      </c>
      <c r="C54" s="12">
        <v>390000</v>
      </c>
      <c r="D54" s="19">
        <f t="shared" si="0"/>
        <v>0</v>
      </c>
      <c r="E54" s="12">
        <v>390000</v>
      </c>
    </row>
    <row r="55" spans="1:5" hidden="1" x14ac:dyDescent="0.2">
      <c r="A55" s="7" t="s">
        <v>90</v>
      </c>
      <c r="B55" s="8" t="s">
        <v>91</v>
      </c>
      <c r="C55" s="12"/>
      <c r="D55" s="19">
        <f t="shared" si="0"/>
        <v>0</v>
      </c>
      <c r="E55" s="12"/>
    </row>
    <row r="56" spans="1:5" x14ac:dyDescent="0.2">
      <c r="A56" s="7" t="s">
        <v>92</v>
      </c>
      <c r="B56" s="8" t="s">
        <v>93</v>
      </c>
      <c r="C56" s="12">
        <f>4374400+600000</f>
        <v>4974400</v>
      </c>
      <c r="D56" s="19">
        <f t="shared" si="0"/>
        <v>548273</v>
      </c>
      <c r="E56" s="12">
        <v>5522673</v>
      </c>
    </row>
    <row r="57" spans="1:5" x14ac:dyDescent="0.2">
      <c r="A57" s="7" t="s">
        <v>94</v>
      </c>
      <c r="B57" s="8" t="s">
        <v>95</v>
      </c>
      <c r="C57" s="12">
        <v>2944200</v>
      </c>
      <c r="D57" s="19">
        <f t="shared" si="0"/>
        <v>0</v>
      </c>
      <c r="E57" s="12">
        <v>2944200</v>
      </c>
    </row>
    <row r="58" spans="1:5" x14ac:dyDescent="0.2">
      <c r="A58" s="7" t="s">
        <v>96</v>
      </c>
      <c r="B58" s="8" t="s">
        <v>97</v>
      </c>
      <c r="C58" s="12">
        <v>79000</v>
      </c>
      <c r="D58" s="19">
        <f t="shared" si="0"/>
        <v>0</v>
      </c>
      <c r="E58" s="12">
        <v>79000</v>
      </c>
    </row>
    <row r="59" spans="1:5" x14ac:dyDescent="0.2">
      <c r="A59" s="13" t="s">
        <v>98</v>
      </c>
      <c r="B59" s="14" t="s">
        <v>99</v>
      </c>
      <c r="C59" s="15">
        <f>C60+C61+C62+C63</f>
        <v>620000</v>
      </c>
      <c r="D59" s="18">
        <f t="shared" si="0"/>
        <v>400000</v>
      </c>
      <c r="E59" s="15">
        <f>E60+E61+E62+E63</f>
        <v>1020000</v>
      </c>
    </row>
    <row r="60" spans="1:5" x14ac:dyDescent="0.2">
      <c r="A60" s="7" t="s">
        <v>100</v>
      </c>
      <c r="B60" s="8" t="s">
        <v>101</v>
      </c>
      <c r="C60" s="12">
        <v>50000</v>
      </c>
      <c r="D60" s="19">
        <f t="shared" si="0"/>
        <v>0</v>
      </c>
      <c r="E60" s="12">
        <v>50000</v>
      </c>
    </row>
    <row r="61" spans="1:5" x14ac:dyDescent="0.2">
      <c r="A61" s="7" t="s">
        <v>102</v>
      </c>
      <c r="B61" s="8" t="s">
        <v>103</v>
      </c>
      <c r="C61" s="12">
        <v>150000</v>
      </c>
      <c r="D61" s="19">
        <f t="shared" si="0"/>
        <v>-40000</v>
      </c>
      <c r="E61" s="12">
        <v>110000</v>
      </c>
    </row>
    <row r="62" spans="1:5" x14ac:dyDescent="0.2">
      <c r="A62" s="7" t="s">
        <v>104</v>
      </c>
      <c r="B62" s="8" t="s">
        <v>105</v>
      </c>
      <c r="C62" s="12">
        <v>420000</v>
      </c>
      <c r="D62" s="19">
        <f t="shared" si="0"/>
        <v>440000</v>
      </c>
      <c r="E62" s="12">
        <v>860000</v>
      </c>
    </row>
    <row r="63" spans="1:5" hidden="1" x14ac:dyDescent="0.2">
      <c r="A63" s="7" t="s">
        <v>106</v>
      </c>
      <c r="B63" s="8" t="s">
        <v>107</v>
      </c>
      <c r="C63" s="12"/>
      <c r="D63" s="19">
        <f t="shared" si="0"/>
        <v>0</v>
      </c>
      <c r="E63" s="12"/>
    </row>
    <row r="64" spans="1:5" x14ac:dyDescent="0.2">
      <c r="A64" s="13" t="s">
        <v>108</v>
      </c>
      <c r="B64" s="14" t="s">
        <v>109</v>
      </c>
      <c r="C64" s="15">
        <f>C65+C66</f>
        <v>2322000</v>
      </c>
      <c r="D64" s="18">
        <f t="shared" si="0"/>
        <v>-232000</v>
      </c>
      <c r="E64" s="15">
        <f>E65+E66</f>
        <v>2090000</v>
      </c>
    </row>
    <row r="65" spans="1:5" x14ac:dyDescent="0.2">
      <c r="A65" s="7" t="s">
        <v>110</v>
      </c>
      <c r="B65" s="8" t="s">
        <v>111</v>
      </c>
      <c r="C65" s="12">
        <v>200000</v>
      </c>
      <c r="D65" s="19">
        <f t="shared" si="0"/>
        <v>0</v>
      </c>
      <c r="E65" s="12">
        <v>200000</v>
      </c>
    </row>
    <row r="66" spans="1:5" x14ac:dyDescent="0.2">
      <c r="A66" s="7" t="s">
        <v>112</v>
      </c>
      <c r="B66" s="8" t="s">
        <v>113</v>
      </c>
      <c r="C66" s="12">
        <v>2122000</v>
      </c>
      <c r="D66" s="19">
        <f t="shared" si="0"/>
        <v>-232000</v>
      </c>
      <c r="E66" s="12">
        <v>1890000</v>
      </c>
    </row>
    <row r="67" spans="1:5" ht="24" x14ac:dyDescent="0.2">
      <c r="A67" s="13" t="s">
        <v>114</v>
      </c>
      <c r="B67" s="14" t="s">
        <v>115</v>
      </c>
      <c r="C67" s="15">
        <f>C68</f>
        <v>100000</v>
      </c>
      <c r="D67" s="18">
        <f t="shared" si="0"/>
        <v>0</v>
      </c>
      <c r="E67" s="15">
        <f>E68</f>
        <v>100000</v>
      </c>
    </row>
    <row r="68" spans="1:5" x14ac:dyDescent="0.2">
      <c r="A68" s="7" t="s">
        <v>116</v>
      </c>
      <c r="B68" s="8" t="s">
        <v>117</v>
      </c>
      <c r="C68" s="12">
        <v>100000</v>
      </c>
      <c r="D68" s="19">
        <f t="shared" si="0"/>
        <v>0</v>
      </c>
      <c r="E68" s="12">
        <v>100000</v>
      </c>
    </row>
    <row r="69" spans="1:5" ht="36" x14ac:dyDescent="0.2">
      <c r="A69" s="13" t="s">
        <v>118</v>
      </c>
      <c r="B69" s="14" t="s">
        <v>119</v>
      </c>
      <c r="C69" s="15">
        <f>C70+C71+C72</f>
        <v>27408558</v>
      </c>
      <c r="D69" s="18">
        <f t="shared" si="0"/>
        <v>-3421758</v>
      </c>
      <c r="E69" s="15">
        <f>E70+E71+E72</f>
        <v>23986800</v>
      </c>
    </row>
    <row r="70" spans="1:5" ht="24" x14ac:dyDescent="0.2">
      <c r="A70" s="7" t="s">
        <v>120</v>
      </c>
      <c r="B70" s="8" t="s">
        <v>121</v>
      </c>
      <c r="C70" s="12">
        <v>23751800</v>
      </c>
      <c r="D70" s="19">
        <f t="shared" si="0"/>
        <v>0</v>
      </c>
      <c r="E70" s="12">
        <v>23751800</v>
      </c>
    </row>
    <row r="71" spans="1:5" hidden="1" x14ac:dyDescent="0.2">
      <c r="A71" s="7" t="s">
        <v>122</v>
      </c>
      <c r="B71" s="8" t="s">
        <v>123</v>
      </c>
      <c r="C71" s="12"/>
      <c r="D71" s="19">
        <f t="shared" si="0"/>
        <v>0</v>
      </c>
      <c r="E71" s="12"/>
    </row>
    <row r="72" spans="1:5" x14ac:dyDescent="0.2">
      <c r="A72" s="7" t="s">
        <v>124</v>
      </c>
      <c r="B72" s="8" t="s">
        <v>125</v>
      </c>
      <c r="C72" s="12">
        <f>3616758+40000</f>
        <v>3656758</v>
      </c>
      <c r="D72" s="19">
        <f t="shared" si="0"/>
        <v>-3421758</v>
      </c>
      <c r="E72" s="12">
        <v>235000</v>
      </c>
    </row>
    <row r="73" spans="1:5" x14ac:dyDescent="0.2">
      <c r="A73" s="16" t="s">
        <v>126</v>
      </c>
      <c r="B73" s="17"/>
      <c r="C73" s="15">
        <f>C12+C20+C23+C29+C37+C42+C44+C50+C53+C59+C64+C67+C69</f>
        <v>418964518.30000001</v>
      </c>
      <c r="D73" s="18">
        <f>D12+D20+D23+D29+D37+D42+D44+D50+D53+D59+D64+D67+D69</f>
        <v>60832983.599999972</v>
      </c>
      <c r="E73" s="15">
        <f>E12+E20+E23+E29+E37+E42+E44+E50+E53+E59+E64+E67+E69</f>
        <v>479797501.89999998</v>
      </c>
    </row>
    <row r="74" spans="1:5" x14ac:dyDescent="0.2">
      <c r="B74" s="9"/>
      <c r="C74" s="9"/>
    </row>
    <row r="75" spans="1:5" x14ac:dyDescent="0.2">
      <c r="B75" s="9"/>
      <c r="C75" s="9"/>
    </row>
    <row r="76" spans="1:5" x14ac:dyDescent="0.2">
      <c r="B76" s="9"/>
      <c r="C76" s="9"/>
    </row>
    <row r="77" spans="1:5" x14ac:dyDescent="0.2">
      <c r="B77" s="9"/>
      <c r="C77" s="9"/>
    </row>
    <row r="78" spans="1:5" x14ac:dyDescent="0.2">
      <c r="B78" s="9"/>
      <c r="C78" s="9"/>
    </row>
    <row r="79" spans="1:5" x14ac:dyDescent="0.2">
      <c r="B79" s="9"/>
      <c r="C79" s="9"/>
    </row>
    <row r="80" spans="1:5" x14ac:dyDescent="0.2">
      <c r="B80" s="9"/>
      <c r="C80" s="9"/>
    </row>
    <row r="81" spans="1:5" x14ac:dyDescent="0.2">
      <c r="B81" s="9"/>
      <c r="C81" s="9"/>
    </row>
    <row r="82" spans="1:5" x14ac:dyDescent="0.2">
      <c r="B82" s="9"/>
      <c r="C82" s="9"/>
    </row>
    <row r="83" spans="1:5" x14ac:dyDescent="0.2">
      <c r="B83" s="9"/>
      <c r="C83" s="9"/>
    </row>
    <row r="84" spans="1:5" x14ac:dyDescent="0.2">
      <c r="B84" s="9"/>
      <c r="C84" s="9"/>
    </row>
    <row r="85" spans="1:5" x14ac:dyDescent="0.2">
      <c r="B85" s="9"/>
      <c r="C85" s="9"/>
    </row>
    <row r="86" spans="1:5" x14ac:dyDescent="0.2">
      <c r="B86" s="9"/>
      <c r="C86" s="9"/>
    </row>
    <row r="87" spans="1:5" x14ac:dyDescent="0.2">
      <c r="A87" s="3"/>
      <c r="B87" s="9"/>
      <c r="C87" s="9"/>
      <c r="D87" s="3"/>
      <c r="E87" s="3"/>
    </row>
    <row r="88" spans="1:5" x14ac:dyDescent="0.2">
      <c r="A88" s="3"/>
      <c r="B88" s="9"/>
      <c r="C88" s="9"/>
      <c r="D88" s="3"/>
      <c r="E88" s="3"/>
    </row>
    <row r="89" spans="1:5" x14ac:dyDescent="0.2">
      <c r="A89" s="3"/>
      <c r="B89" s="9"/>
      <c r="C89" s="9"/>
      <c r="D89" s="3"/>
      <c r="E89" s="3"/>
    </row>
    <row r="90" spans="1:5" x14ac:dyDescent="0.2">
      <c r="A90" s="3"/>
      <c r="B90" s="9"/>
      <c r="C90" s="9"/>
      <c r="D90" s="3"/>
      <c r="E90" s="3"/>
    </row>
    <row r="91" spans="1:5" x14ac:dyDescent="0.2">
      <c r="A91" s="3"/>
      <c r="B91" s="9"/>
      <c r="C91" s="9"/>
      <c r="D91" s="3"/>
      <c r="E91" s="3"/>
    </row>
    <row r="92" spans="1:5" x14ac:dyDescent="0.2">
      <c r="A92" s="3"/>
      <c r="B92" s="9"/>
      <c r="C92" s="9"/>
      <c r="D92" s="3"/>
      <c r="E92" s="3"/>
    </row>
    <row r="93" spans="1:5" x14ac:dyDescent="0.2">
      <c r="A93" s="3"/>
      <c r="B93" s="9"/>
      <c r="C93" s="9"/>
      <c r="D93" s="3"/>
      <c r="E93" s="3"/>
    </row>
    <row r="94" spans="1:5" x14ac:dyDescent="0.2">
      <c r="A94" s="3"/>
      <c r="B94" s="9"/>
      <c r="C94" s="9"/>
      <c r="D94" s="3"/>
      <c r="E94" s="3"/>
    </row>
    <row r="95" spans="1:5" x14ac:dyDescent="0.2">
      <c r="A95" s="3"/>
      <c r="B95" s="9"/>
      <c r="C95" s="9"/>
      <c r="D95" s="3"/>
      <c r="E95" s="3"/>
    </row>
    <row r="96" spans="1:5" x14ac:dyDescent="0.2">
      <c r="A96" s="3"/>
      <c r="B96" s="9"/>
      <c r="C96" s="9"/>
      <c r="D96" s="3"/>
      <c r="E96" s="3"/>
    </row>
    <row r="97" spans="1:5" x14ac:dyDescent="0.2">
      <c r="A97" s="3"/>
      <c r="B97" s="9"/>
      <c r="C97" s="9"/>
      <c r="D97" s="3"/>
      <c r="E97" s="3"/>
    </row>
    <row r="98" spans="1:5" x14ac:dyDescent="0.2">
      <c r="A98" s="3"/>
      <c r="B98" s="9"/>
      <c r="C98" s="9"/>
      <c r="D98" s="3"/>
      <c r="E98" s="3"/>
    </row>
    <row r="99" spans="1:5" x14ac:dyDescent="0.2">
      <c r="A99" s="3"/>
      <c r="B99" s="9"/>
      <c r="C99" s="9"/>
      <c r="D99" s="3"/>
      <c r="E99" s="3"/>
    </row>
    <row r="100" spans="1:5" x14ac:dyDescent="0.2">
      <c r="A100" s="3"/>
      <c r="B100" s="9"/>
      <c r="C100" s="9"/>
      <c r="D100" s="3"/>
      <c r="E100" s="3"/>
    </row>
    <row r="101" spans="1:5" x14ac:dyDescent="0.2">
      <c r="A101" s="3"/>
      <c r="B101" s="9"/>
      <c r="C101" s="9"/>
      <c r="D101" s="3"/>
      <c r="E101" s="3"/>
    </row>
    <row r="102" spans="1:5" x14ac:dyDescent="0.2">
      <c r="A102" s="3"/>
      <c r="B102" s="9"/>
      <c r="C102" s="9"/>
      <c r="D102" s="3"/>
      <c r="E102" s="3"/>
    </row>
    <row r="103" spans="1:5" x14ac:dyDescent="0.2">
      <c r="A103" s="3"/>
      <c r="B103" s="9"/>
      <c r="C103" s="9"/>
      <c r="D103" s="3"/>
      <c r="E103" s="3"/>
    </row>
    <row r="104" spans="1:5" x14ac:dyDescent="0.2">
      <c r="A104" s="3"/>
      <c r="B104" s="9"/>
      <c r="C104" s="9"/>
      <c r="D104" s="3"/>
      <c r="E104" s="3"/>
    </row>
    <row r="105" spans="1:5" x14ac:dyDescent="0.2">
      <c r="A105" s="3"/>
      <c r="B105" s="9"/>
      <c r="C105" s="9"/>
      <c r="D105" s="3"/>
      <c r="E105" s="3"/>
    </row>
    <row r="106" spans="1:5" x14ac:dyDescent="0.2">
      <c r="A106" s="3"/>
      <c r="B106" s="9"/>
      <c r="C106" s="9"/>
      <c r="D106" s="3"/>
      <c r="E106" s="3"/>
    </row>
    <row r="107" spans="1:5" x14ac:dyDescent="0.2">
      <c r="A107" s="3"/>
      <c r="B107" s="9"/>
      <c r="C107" s="9"/>
      <c r="D107" s="3"/>
      <c r="E107" s="3"/>
    </row>
    <row r="108" spans="1:5" x14ac:dyDescent="0.2">
      <c r="A108" s="3"/>
      <c r="B108" s="9"/>
      <c r="C108" s="9"/>
      <c r="D108" s="3"/>
      <c r="E108" s="3"/>
    </row>
    <row r="109" spans="1:5" x14ac:dyDescent="0.2">
      <c r="A109" s="3"/>
      <c r="B109" s="9"/>
      <c r="C109" s="9"/>
      <c r="D109" s="3"/>
      <c r="E109" s="3"/>
    </row>
    <row r="110" spans="1:5" x14ac:dyDescent="0.2">
      <c r="A110" s="3"/>
      <c r="B110" s="9"/>
      <c r="C110" s="9"/>
      <c r="D110" s="3"/>
      <c r="E110" s="3"/>
    </row>
    <row r="111" spans="1:5" x14ac:dyDescent="0.2">
      <c r="A111" s="3"/>
      <c r="B111" s="9"/>
      <c r="C111" s="9"/>
      <c r="D111" s="3"/>
      <c r="E111" s="3"/>
    </row>
    <row r="112" spans="1:5" x14ac:dyDescent="0.2">
      <c r="A112" s="3"/>
      <c r="B112" s="9"/>
      <c r="C112" s="9"/>
      <c r="D112" s="3"/>
      <c r="E112" s="3"/>
    </row>
    <row r="113" spans="1:5" x14ac:dyDescent="0.2">
      <c r="A113" s="3"/>
      <c r="B113" s="9"/>
      <c r="C113" s="9"/>
      <c r="D113" s="3"/>
      <c r="E113" s="3"/>
    </row>
    <row r="114" spans="1:5" x14ac:dyDescent="0.2">
      <c r="A114" s="3"/>
      <c r="B114" s="9"/>
      <c r="C114" s="9"/>
      <c r="D114" s="3"/>
      <c r="E114" s="3"/>
    </row>
    <row r="115" spans="1:5" x14ac:dyDescent="0.2">
      <c r="A115" s="3"/>
      <c r="B115" s="9"/>
      <c r="C115" s="9"/>
      <c r="D115" s="3"/>
      <c r="E115" s="3"/>
    </row>
    <row r="116" spans="1:5" x14ac:dyDescent="0.2">
      <c r="A116" s="3"/>
      <c r="B116" s="9"/>
      <c r="C116" s="9"/>
      <c r="D116" s="3"/>
      <c r="E116" s="3"/>
    </row>
    <row r="117" spans="1:5" x14ac:dyDescent="0.2">
      <c r="A117" s="3"/>
      <c r="B117" s="9"/>
      <c r="C117" s="9"/>
      <c r="D117" s="3"/>
      <c r="E117" s="3"/>
    </row>
    <row r="118" spans="1:5" x14ac:dyDescent="0.2">
      <c r="A118" s="3"/>
      <c r="B118" s="9"/>
      <c r="C118" s="9"/>
      <c r="D118" s="3"/>
      <c r="E118" s="3"/>
    </row>
    <row r="119" spans="1:5" x14ac:dyDescent="0.2">
      <c r="A119" s="3"/>
      <c r="B119" s="9"/>
      <c r="C119" s="9"/>
      <c r="D119" s="3"/>
      <c r="E119" s="3"/>
    </row>
    <row r="120" spans="1:5" x14ac:dyDescent="0.2">
      <c r="A120" s="3"/>
      <c r="B120" s="9"/>
      <c r="C120" s="9"/>
      <c r="D120" s="3"/>
      <c r="E120" s="3"/>
    </row>
    <row r="121" spans="1:5" x14ac:dyDescent="0.2">
      <c r="A121" s="3"/>
      <c r="B121" s="9"/>
      <c r="C121" s="9"/>
      <c r="D121" s="3"/>
      <c r="E121" s="3"/>
    </row>
    <row r="122" spans="1:5" x14ac:dyDescent="0.2">
      <c r="A122" s="3"/>
      <c r="B122" s="9"/>
      <c r="C122" s="9"/>
      <c r="D122" s="3"/>
      <c r="E122" s="3"/>
    </row>
    <row r="123" spans="1:5" x14ac:dyDescent="0.2">
      <c r="A123" s="3"/>
      <c r="B123" s="9"/>
      <c r="C123" s="9"/>
      <c r="D123" s="3"/>
      <c r="E123" s="3"/>
    </row>
    <row r="124" spans="1:5" x14ac:dyDescent="0.2">
      <c r="A124" s="3"/>
      <c r="B124" s="9"/>
      <c r="C124" s="9"/>
      <c r="D124" s="3"/>
      <c r="E124" s="3"/>
    </row>
    <row r="125" spans="1:5" x14ac:dyDescent="0.2">
      <c r="A125" s="3"/>
      <c r="B125" s="9"/>
      <c r="C125" s="9"/>
      <c r="D125" s="3"/>
      <c r="E125" s="3"/>
    </row>
  </sheetData>
  <mergeCells count="8">
    <mergeCell ref="A8:E8"/>
    <mergeCell ref="A7:E7"/>
    <mergeCell ref="A9:E9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2015-06-01T07:35:32Z</dcterms:modified>
</cp:coreProperties>
</file>