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5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<sst xmlns="http://schemas.openxmlformats.org/spreadsheetml/2006/main" count="566" uniqueCount="487">
  <si>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</si>
  <si>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</si>
  <si>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</si>
  <si>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</si>
  <si>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</si>
  <si>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</si>
  <si>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</si>
  <si>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</si>
  <si>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</si>
  <si>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</si>
  <si>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</si>
  <si>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</si>
  <si>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</si>
  <si>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</si>
  <si>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</si>
  <si>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Субсидии бюджетам муниципальных районов на меропритяия по обеспечению жильем иных категорий граждан на основании решений Правительства Российской Федерации</t>
  </si>
  <si>
    <t>092 2 02 03010 05 0000 151</t>
  </si>
  <si>
    <t>Субвенции  бюджетам  муниципальных  районов  на   перевозку несовершеннолетних, самовольно ушедших  из  семей,  детских домов, школ-интернатов, специальных учебно-воспитательных и иных детских учреждений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</si>
  <si>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</si>
  <si>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</si>
  <si>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</si>
  <si>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</si>
  <si>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</si>
  <si>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</si>
  <si>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092 1 16 90050 05 0000 140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</si>
  <si>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(административные комиссии)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</si>
  <si>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</si>
  <si>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</si>
  <si>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</si>
  <si>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</si>
  <si>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</si>
  <si>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</si>
  <si>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Дотации бюджетам  муниципальных районов на поддержку мер по обеспечению сбалансированности бюджетов</t>
  </si>
  <si>
    <t>Субсидии бюджетам муниципальных районов на реформирование муниципальных финансов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</si>
  <si>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</si>
  <si>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</si>
  <si>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Субсидии бюджетам муниципальных районов на обеспечение жильем молодых семей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</si>
  <si>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</si>
  <si>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денежные выплаты медицинскому персоналу фекльдшерско-акушерских пунктов, врачам, фельдшерам и медицинским сестрам скорой медицинской помощи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</si>
  <si>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</si>
  <si>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</si>
  <si>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совершенствование организации питания учащихся  в образовательных учрежедниях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</si>
  <si>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</si>
  <si>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</si>
  <si>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</si>
  <si>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</si>
  <si>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</si>
  <si>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</si>
  <si>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</si>
  <si>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</si>
  <si>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</si>
  <si>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</si>
  <si>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</si>
  <si>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</si>
  <si>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</si>
  <si>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</si>
  <si>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</si>
  <si>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000 2 18 00000 00 0000 000</t>
  </si>
  <si>
    <t>092 2 18 05020 05 0000 151</t>
  </si>
  <si>
    <t>000 2 19 00000 00 0000 000</t>
  </si>
  <si>
    <t>092 2 19 05000 05 0000 151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</si>
  <si>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</si>
  <si>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</si>
  <si>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Прочие субсидии бюджетам муниципальных районов </t>
  </si>
  <si>
    <t>Субсидии на капитальный и текущий ремонт объектов социально-культурной сферы</t>
  </si>
  <si>
    <t xml:space="preserve">188 1 16 30000 01 0000 140 </t>
  </si>
  <si>
    <t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</t>
  </si>
  <si>
    <t>Субсидии на подддержку к отопительному сезону объектов жилищно-коммунального</t>
  </si>
  <si>
    <t xml:space="preserve">Субвенции бюджетам субъектов Российской Федерации и муниципальных образований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</si>
  <si>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</si>
  <si>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</si>
  <si>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</si>
  <si>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</si>
  <si>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Субвенции на доставление дополнительной гарантии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 сирот и детей, оставшихся без попечения родителей</t>
  </si>
  <si>
    <t>Субвенции бюджетам муниципальных районов на  выплаты инвалидам компенсаций страховых премий по договорам обязательного страхования гражданской отвественности владельцев транспортных средств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</si>
  <si>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</si>
  <si>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поощрение лучших учителей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</si>
  <si>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</si>
  <si>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</si>
  <si>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</si>
  <si>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</si>
  <si>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Субсидии бюджетам муниципальных районов на строительство и модернизацию 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</si>
  <si>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</si>
  <si>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</si>
  <si>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мер социальной поддержки ветеранов труда Республике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</si>
  <si>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</si>
  <si>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182 1 05 01050 01 0000 110</t>
  </si>
  <si>
    <t>Минимальный налог, зачисляемый в бюджеты субъектов Российской Федерации</t>
  </si>
  <si>
    <t>011 1 11 05013 10 0000 120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</si>
  <si>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</si>
  <si>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</si>
  <si>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</si>
  <si>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</si>
  <si>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</si>
  <si>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</si>
  <si>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</si>
  <si>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</si>
  <si>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</si>
  <si>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</si>
  <si>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</si>
  <si>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048 1 12 01050 01 0000 120</t>
  </si>
  <si>
    <t>Плата за иные виды негативного воздействия на окружающую среду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</si>
  <si>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</si>
  <si>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</si>
  <si>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</si>
  <si>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</si>
  <si>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000 1 13 02995 05 0000 130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</si>
  <si>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</si>
  <si>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</si>
  <si>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</si>
  <si>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</si>
  <si>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</si>
  <si>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</si>
  <si>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</si>
  <si>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</si>
  <si>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</si>
  <si>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011 1 14 06013 10 0000 430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</si>
  <si>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</si>
  <si>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</si>
  <si>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</si>
  <si>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188 1 16 30030 01 0000 140 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</si>
  <si>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</si>
  <si>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</si>
  <si>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</si>
  <si>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</si>
  <si>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</si>
  <si>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</si>
  <si>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</si>
  <si>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лиц из их числа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</si>
  <si>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 в собласти социальной поддержки, социального  обслуживания отдельных категорий граждан и управления охраной труда"</t>
  </si>
  <si>
    <t>Субвенция на предоставление мер социальной поддержки многодетным семьям</t>
  </si>
  <si>
    <t>Субвенции на осуществление назначения и выплаты доплат к пенсиям</t>
  </si>
  <si>
    <t>Субсидии  бюджетам  муниципальных  районов  на  переселение граждан из жилищного  фонда,  признанного  непригодным  для проживания, и  (или)  жилищного  фонда  с  высоким  уровнем износа (более 70 процентов)</t>
  </si>
  <si>
    <t>Субвенции  на предоставление гарантированных услуг по погребению</t>
  </si>
  <si>
    <t>Субвенции бюджетам муниципальных районов на обеспечение жилыми помещениями детей-сирот, детей , оставшихся без попечения родителей, а также детей, находящихся под опекой(попечительством), не имеющих закрепленного жилого помещения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</si>
  <si>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</si>
  <si>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</si>
  <si>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</si>
  <si>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</si>
  <si>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 xml:space="preserve">Прочие субвенции бюджетам муниципальных районов </t>
  </si>
  <si>
    <t>Иные межбюджетные трансферты</t>
  </si>
  <si>
    <t>Средства, предаваемые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</si>
  <si>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</si>
  <si>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</si>
  <si>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</si>
  <si>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</si>
  <si>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</si>
  <si>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Субсидии на проведение ремонта жилья гражданам из числа инвалидов и участников Великой Отечественной войны, вдов погибших (умерших) участников Великой Отечественной войны, тружеников тыла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</si>
  <si>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</si>
  <si>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</si>
  <si>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</si>
  <si>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РЦП "Энергосбережение в жилищно-коммунальном хозяйстве РА (2010-2015 годы)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</si>
  <si>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</si>
  <si>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ВСЕГО ДОХОДОВ</t>
  </si>
  <si>
    <t>Код бюджетной классификации</t>
  </si>
  <si>
    <t>Наименование доходов</t>
  </si>
  <si>
    <t>Субсидии бюджетам муниципальных образований на проведение капитального ремонта многоквартирных домов</t>
  </si>
  <si>
    <t>Изменения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</si>
  <si>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</si>
  <si>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</si>
  <si>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</si>
  <si>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резедентами Российиской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</si>
  <si>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</si>
  <si>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</si>
  <si>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</si>
  <si>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</si>
  <si>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</si>
  <si>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</si>
  <si>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</si>
  <si>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</si>
  <si>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</si>
  <si>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</si>
  <si>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</si>
  <si>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</si>
  <si>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</si>
  <si>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</si>
  <si>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</si>
  <si>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</si>
  <si>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</si>
  <si>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</si>
  <si>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</si>
  <si>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</si>
  <si>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</si>
  <si>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</si>
  <si>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</si>
  <si>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</si>
  <si>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</si>
  <si>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</si>
  <si>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</si>
  <si>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</si>
  <si>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</si>
  <si>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</si>
  <si>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</si>
  <si>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</si>
  <si>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2005г в местные бюджеты, мобилизуемый на территориях муниципальных районов</t>
  </si>
  <si>
    <t>Налог на имущество предприятий</t>
  </si>
  <si>
    <t>Налог с продаж</t>
  </si>
  <si>
    <t>Налог на рекламу, мобилизуемый на территориях муниципальных районов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</si>
  <si>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</si>
  <si>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</si>
  <si>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</si>
  <si>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</si>
  <si>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</si>
  <si>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</si>
  <si>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</si>
  <si>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</si>
  <si>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бюджетов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</si>
  <si>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</si>
  <si>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районов на бюджетные инвестиции для модернизации объектов коммунальной инфраструктуры</t>
  </si>
  <si>
    <t>Субсидии на софинансирование  расходов по подготовке проектно-сметной документации на строительство , реконструкцию и модернизацию дорог муниципальных образований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</si>
  <si>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</si>
  <si>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</si>
  <si>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</si>
  <si>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</si>
  <si>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</si>
  <si>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</si>
  <si>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182 1 01 02022 01 0000 110</t>
  </si>
  <si>
    <t>182 1 01 02021 01 0000 110</t>
  </si>
  <si>
    <t>182 1 01 02030 01 0000 110</t>
  </si>
  <si>
    <t>182 1 01 02040 01 0000 110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</si>
  <si>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</si>
  <si>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</si>
  <si>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</si>
  <si>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</si>
  <si>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</si>
  <si>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</si>
  <si>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</si>
  <si>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</si>
  <si>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</si>
  <si>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</si>
  <si>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</si>
  <si>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000 1 08 03010 01 0000 110</t>
  </si>
  <si>
    <t>011 1 08 07084 01 0000 110</t>
  </si>
  <si>
    <t>011 1 08 07150 01 0000 110</t>
  </si>
  <si>
    <t>182 1 09 01030 05 0000 110</t>
  </si>
  <si>
    <t>182 1 09 04010 02 0000 110</t>
  </si>
  <si>
    <t>182 1 09 06010 02 0000 110</t>
  </si>
  <si>
    <t>182 1 09 07010 05 0000 110</t>
  </si>
  <si>
    <t>182 1 09 07030 05 0000 110</t>
  </si>
  <si>
    <t>182 1 09 07040 05 0000 110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</si>
  <si>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</si>
  <si>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</si>
  <si>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</si>
  <si>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</si>
  <si>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</si>
  <si>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</si>
  <si>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</si>
  <si>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</si>
  <si>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</si>
  <si>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</si>
  <si>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</si>
  <si>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</si>
  <si>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</si>
  <si>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</si>
  <si>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</si>
  <si>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</si>
  <si>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</si>
  <si>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</si>
  <si>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182 1 16 03010 01 0000 140</t>
  </si>
  <si>
    <t>182 1 16 03020 02 0000 140</t>
  </si>
  <si>
    <t>182 1 16 03030 01 0000 140</t>
  </si>
  <si>
    <t>182 1 16 06000 01 0000 140</t>
  </si>
  <si>
    <t>000 1 16 08000 01 0000 140</t>
  </si>
  <si>
    <t>000 1 08 07160 01 0000 110</t>
  </si>
  <si>
    <t>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</si>
  <si>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000 1 08 07142 01 0000 110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</si>
  <si>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</si>
  <si>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</si>
  <si>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</si>
  <si>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</si>
  <si>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</si>
  <si>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</si>
  <si>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000 1 16 25050 01 0000 140</t>
  </si>
  <si>
    <t>000 1 16 25060 01 0000 140</t>
  </si>
  <si>
    <t>000 1 16 25074 05 0000 140</t>
  </si>
  <si>
    <t>000 1 16 25084 05 0000 140</t>
  </si>
  <si>
    <t>141 1 16 28000 01 0000 140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</si>
  <si>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</si>
  <si>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</si>
  <si>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</si>
  <si>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</si>
  <si>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</si>
  <si>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</si>
  <si>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</si>
  <si>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</si>
  <si>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</si>
  <si>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092 2 02 01000 00 0000 151</t>
  </si>
  <si>
    <t>092 2 02 01001 05 0000 151</t>
  </si>
  <si>
    <t>092 2 02 01003 05 0000151</t>
  </si>
  <si>
    <t>092 2 02 01999 05 0000151</t>
  </si>
  <si>
    <t>092 2 02 02000 00 0000 151</t>
  </si>
  <si>
    <t>092 2 02 02003 05 0000 151</t>
  </si>
  <si>
    <t>092 2 02 02008 05 0000 151</t>
  </si>
  <si>
    <t>092 2 02 02009 05 0000 151</t>
  </si>
  <si>
    <t>092 2 02 02024 05 0000 151</t>
  </si>
  <si>
    <t>092 2 02 02041 05 0000 151</t>
  </si>
  <si>
    <t>092 2 02 02042 05 0000 151</t>
  </si>
  <si>
    <t>092 2 02 02046 05 0000 151</t>
  </si>
  <si>
    <t>092 2 02 02051 05 0000 151</t>
  </si>
  <si>
    <t>092 2 02 02071 05 0000 151</t>
  </si>
  <si>
    <t>092 2 02 02077 05 0000 151</t>
  </si>
  <si>
    <t>092 2 02 02078 05 0000 151</t>
  </si>
  <si>
    <t>092 2 02 02079 05 0000 151</t>
  </si>
  <si>
    <t>092 2 02 02080 05 0000 151</t>
  </si>
  <si>
    <t>092 2 02 02081 05 0000 151</t>
  </si>
  <si>
    <t>092 2 02 02085 05 0000 151</t>
  </si>
  <si>
    <t>092 2 02 02087 05 0000 151</t>
  </si>
  <si>
    <t>092 2 02 02088 05 0001 151</t>
  </si>
  <si>
    <t>092 2 02 02088 05 0002 151</t>
  </si>
  <si>
    <t>092 2 02 02088 05 0004 151</t>
  </si>
  <si>
    <t>092 2 02 02089 05 0001 151</t>
  </si>
  <si>
    <t>092 2 02 02089 05 0002 151</t>
  </si>
  <si>
    <t>092 2 02 02089 05 0004 151</t>
  </si>
  <si>
    <t>092 2 02 02102 05 0000 151</t>
  </si>
  <si>
    <t>092 2 02 02104 05 0000 151</t>
  </si>
  <si>
    <t>092 2 02 02105 05 0000 151</t>
  </si>
  <si>
    <t>092 2 02 02109 05 0000 151</t>
  </si>
  <si>
    <t>092 2 02 02999 05 0000 151</t>
  </si>
  <si>
    <t>092 2 02 03000 00 0000 151</t>
  </si>
  <si>
    <t>092 2 02 03001 05 0000 151</t>
  </si>
  <si>
    <t>092 2 02 03002 05 0000 151</t>
  </si>
  <si>
    <t>092 2 02 03004 05 0000 151</t>
  </si>
  <si>
    <t>092 2 02 03007 05 0000 151</t>
  </si>
  <si>
    <t>092 2 02 03012 05 0000 151</t>
  </si>
  <si>
    <t>092 2 02 03013 05 0000 151</t>
  </si>
  <si>
    <t>092 2 02 03014 05 0000 151</t>
  </si>
  <si>
    <t>092 2 02 03015 05 0000 151</t>
  </si>
  <si>
    <t>092 2 02 03020 05 0000 151</t>
  </si>
  <si>
    <t>092 2 02 03021 05 0000 151</t>
  </si>
  <si>
    <t>092 2 02 03022 05 0000 151</t>
  </si>
  <si>
    <t>092 2 02 03024 05 0000 151</t>
  </si>
  <si>
    <t>092 2 02 03025 05 0000 151</t>
  </si>
  <si>
    <t>092 2 02 03026 05 0000 151</t>
  </si>
  <si>
    <t>092 2 02 03027 05 0000 151</t>
  </si>
  <si>
    <t xml:space="preserve">092 2 02 03029 05 0000 151 </t>
  </si>
  <si>
    <t>092 2 02 03030 05 0000 151</t>
  </si>
  <si>
    <t>092 2 02 03033 05 0000 151</t>
  </si>
  <si>
    <t>092 2 02 03055 05 0000 151</t>
  </si>
  <si>
    <t>092 2 02 03059 05 0000 151</t>
  </si>
  <si>
    <t>092 2 02 03064 05 0000 151</t>
  </si>
  <si>
    <t>092 2 02 03070 05 0000 151</t>
  </si>
  <si>
    <t>092 2 02 03999 05 0000 151</t>
  </si>
  <si>
    <t>092 2 02 04000 00 0000 151</t>
  </si>
  <si>
    <t>092 2 02 04012 05 0000 151</t>
  </si>
  <si>
    <t>092 2 02 04014 05 0000 151</t>
  </si>
  <si>
    <t>092 2 02 04025 05 0000 151</t>
  </si>
  <si>
    <t>092 2 02 04026 05 0000 151</t>
  </si>
  <si>
    <t>092 2 02 04029 05 0000 151</t>
  </si>
  <si>
    <t>092 2 02 04999 05 0000 151</t>
  </si>
  <si>
    <t>092 2 02 09000 00 0000 151</t>
  </si>
  <si>
    <t>092 2 02 09014 05 0000 151</t>
  </si>
  <si>
    <t>092 2 02 09024 05 0000 151</t>
  </si>
  <si>
    <t>092 2 02 09065 05 0000 151</t>
  </si>
  <si>
    <t>092 2 02 09072 05 0000 151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</si>
  <si>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</si>
  <si>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</si>
  <si>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</si>
  <si>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</si>
  <si>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</si>
  <si>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</si>
  <si>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Субсидии бюджетам муниципальных районов на организацию дистанционного обучения инвалидов</t>
  </si>
  <si>
    <t>Субвенции бюджетам муниципальных образований на поддержку экономически значимых региональных программ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</si>
  <si>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</si>
  <si>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</si>
  <si>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</si>
  <si>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ОКАЗАНИЯ ПЛАТНЫХ УСЛУГ И КОМПЕНСАЦИЙ ЗАТРАТ ГОСУДАРСТВА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</si>
  <si>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</si>
  <si>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</si>
  <si>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Субсидии бюджетам муниципальных районов на закупку автотранспортных средств и коммунальной техники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</si>
  <si>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</si>
  <si>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</si>
  <si>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</si>
  <si>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</si>
  <si>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</si>
  <si>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</si>
  <si>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</si>
  <si>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 </t>
  </si>
  <si>
    <t xml:space="preserve">Приложение </t>
  </si>
  <si>
    <t xml:space="preserve">к решению "О внесении изменений и дополнений  </t>
  </si>
  <si>
    <t xml:space="preserve">в решение "О бюджете муниципального  </t>
  </si>
  <si>
    <t>образования "Усть-Коксинский район" РА</t>
  </si>
  <si>
    <t xml:space="preserve">на 2013 год и на плановый период </t>
  </si>
  <si>
    <t>2014 и 2015 годов"</t>
  </si>
  <si>
    <t>092 2 02 02145 05 0000 151</t>
  </si>
  <si>
    <t>092 2 02 02150 05 0000 151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</si>
  <si>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</si>
  <si>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2020года</t>
  </si>
  <si>
    <t>Субсидии на реализацию подпрограммы "Стимулирование развития Жилищного строительства  Республики Алтай,  в том числе сельской местности"</t>
  </si>
  <si>
    <t>092 2 02 03119 05 0000 151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</si>
  <si>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</si>
  <si>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</si>
  <si>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</si>
  <si>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092 2 02 01009 05 0000151</t>
  </si>
  <si>
    <t>092 2 02 02204 05 0000 151</t>
  </si>
  <si>
    <t>Субсидии бюджетам муниципальных районов на модернизацию региональных систем дошкольного образования</t>
  </si>
  <si>
    <t xml:space="preserve">Субсидии на реализацию республиканской целевой программы "Комплексные меры профилактики правонарушений и повышения безопасности дорожного движения  в Республике Алтай на 2012-2014 годы" </t>
  </si>
  <si>
    <t>Субсидии на реализацию республиканской целевой программы "Развитие транспортной инфраструктуры Республики Алтай на 2011-2015 годы" (Капитальный ремонт и ремонт автомобильных дорог общего пользования местного значения и искусственных сооружений на них)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</si>
  <si>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</si>
  <si>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
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</si>
  <si>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</si>
  <si>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(тракториста), временного удостоверения на право управления самоходными машинами
</t>
  </si>
  <si>
    <t>Денежные взыскания (штрафы) за нарушение законодательства Российской Федерации о недрах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</si>
  <si>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</si>
  <si>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</si>
  <si>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</si>
  <si>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</si>
  <si>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Субвенции  бюджетам муниципальных райнов на составление (изменение 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</si>
  <si>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реализацию полномочий Российской Федерации по осуществлению социальных выплат безработным гражданам
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</si>
  <si>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</si>
  <si>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
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</si>
  <si>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</si>
  <si>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  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</si>
  <si>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</si>
  <si>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</si>
  <si>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</si>
  <si>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</si>
  <si>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</si>
  <si>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</si>
  <si>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</si>
  <si>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 (через Министерство экономического развития и инвестиций Республики Алтай)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</si>
  <si>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 (через Министерство сельского хозяйства республики Алтай)</t>
  </si>
  <si>
    <t>Субсидии на софинансирование расходов муниципальных дошкольных образовательных учреждений в рамках подпрограммы "Развитие дошкольного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</si>
  <si>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</si>
  <si>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к решению "О внесении изменений и дополнений в </t>
  </si>
  <si>
    <t>Приложение 6</t>
  </si>
  <si>
    <t xml:space="preserve">  к решению "О бюджете муниципального  </t>
  </si>
  <si>
    <t>074 2 18 05010 05 0000 180</t>
  </si>
  <si>
    <t xml:space="preserve">                              Приложение 2</t>
  </si>
  <si>
    <t>057 2 18 05010 05 0000 180</t>
  </si>
  <si>
    <t>Субсидии на обеспечение доступа к сети интернет в образовательных учреждениях Республики Алтай в рамках подпрограммы "Развитие общего образования" государственной программы РА "Развитие  образования"</t>
  </si>
  <si>
    <t xml:space="preserve">      решение "О бюджете муниципального  </t>
  </si>
  <si>
    <t>092 2 02 04052 05 0000 151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</si>
  <si>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</si>
  <si>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Субсидии бюджетам субъектов Российской Федерации и муниципальных образований на реализацию мероприятий федеральной целевой программы "Устойчивое развитие сельских территорий на 2014 - 2017 годы и на период до 2020 года"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</t>
  </si>
  <si>
    <t xml:space="preserve">Субсидии бюджетам на софинансирование капитальных вложений в объекты муниципальной собственности в рамках подпрограммы "Развитие жилищно-коммунального комплекса"  
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</si>
  <si>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комплекса"государственной программы Республики Алтай "Развитие жилищно-коммунального и транспортного комплекса"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</si>
  <si>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</t>
  </si>
  <si>
    <t>092 2 02 02215 05 0000 151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</si>
  <si>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</si>
  <si>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мероприятия "Самый благоустроенный населенный пункт в Республике Алтай" в рамках подпрограммы "Развитие жилищно-коммунального комплекса" государственной программы Республики Алтай</t>
  </si>
  <si>
    <t>Субсидии на поддержку и развитие сферы культуры, в рамках подпрограммы "Культурно-досуговая деятельность" государственной программы Республики Алтай "Развитие культуры"</t>
  </si>
  <si>
    <t xml:space="preserve">Субсидии на выплату заработной платы прочему персоналу общеобразовательных учреждений в рамках подпрограммы "Развитие общего образования" госудасртвенной программы Республики Алтай "Развитие образования" </t>
  </si>
  <si>
    <t>Субсидии бюджетам на приобретение, капитальный ремонт зданий и материально-техническое обеспечение дошкольных образовательных учреждений в рамках подпрограммы "Развитие дошкольного образования" государственной программы Республики Алтай "Развитие образования", Прочие субсидии бюджетам муниципальных районов</t>
  </si>
  <si>
    <t>Субсидии на повышение фондов оплаты труда педагогическим работникам в моу дополнительного образования детей</t>
  </si>
  <si>
    <t>Субсидии на повышение фондов оплаты труда работников учреждений культуры муниципальных образований Республики Алтай</t>
  </si>
  <si>
    <t>182 1 09 07053 05 0000 110</t>
  </si>
  <si>
    <t>182 1 09 04053 10 0000 110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</si>
  <si>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</si>
  <si>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   </t>
  </si>
  <si>
    <t>011 2 18 05030 05 0000 180</t>
  </si>
  <si>
    <t>Объем поступления доходов в местный бюджет в 2015 году</t>
  </si>
  <si>
    <t xml:space="preserve">Сумма с учетом изменений 2015 год в рублях </t>
  </si>
  <si>
    <t>000 1 03 00000 00 0000 000</t>
  </si>
  <si>
    <t>000 1 03 02000 01 0000 110</t>
  </si>
  <si>
    <t>Акцизы по подакцизным товарам(продукции), производимые на территории Российской Федерации</t>
  </si>
  <si>
    <t>100 1 03 02230 01 0000 110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</si>
  <si>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</si>
  <si>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</si>
  <si>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</si>
  <si>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</si>
  <si>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</si>
  <si>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</si>
  <si>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</si>
  <si>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</si>
  <si>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на 2015 год и на плановый период </t>
  </si>
  <si>
    <t>2016 и 2017 годов"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</si>
  <si>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</si>
  <si>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</si>
  <si>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</t>
  </si>
  <si>
    <t>Субвенции 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 в Российской Федерации" врамках подпрограммы "Модернизация системы социальной поддержки населения" государственной программы Республики Алтай " 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</si>
  <si>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в соответствии с Указом Президента РФ от 7 мая 2008 года №714 "Об обеспечении жильем ветеранов Великой Отечественной войны 1941-1945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</si>
  <si>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092 2 02 03069 05 0000 151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</si>
  <si>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</si>
  <si>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</si>
  <si>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</si>
  <si>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011 2 07 05030 05 0000 180</t>
  </si>
  <si>
    <t xml:space="preserve"> 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
</t>
  </si>
  <si>
    <t>Субсидии бюджетам на обеспечение энергосбережения в муниципальных учреждениях в рамках подпрограммы "Развитие жилищно-коммунального комплекса"</t>
  </si>
  <si>
    <t xml:space="preserve"> Субсидии бюджетам на выплату вознаграждения за добровольную сдачу незаконно хранящегося оружия, боеприпасов, взрывчатых веществ и взрывчатых устройств   
</t>
  </si>
  <si>
    <t xml:space="preserve"> Субсидии на предоставление грантов на поддержку местных инициатив граждан , проживающих в сельской местности  в рамках подпрограммы "Устойчивое развитие сельских территорий"  
</t>
  </si>
  <si>
    <t xml:space="preserve"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Государственная охрана, сохранение и популяризация историко-культурного наследия"  
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</si>
  <si>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</si>
  <si>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</si>
  <si>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092 2 02 04089 05 0000 151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</si>
  <si>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</si>
  <si>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 xml:space="preserve"> Субвенции на проведение оздоровительной компании детей школьного возраста до 15 лет 
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</si>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</sst>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b/>
      <sz val="12"/>
      <name val="Arial Cyr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i/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4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top"/>
    </xf>
    <xf numFmtId="4" fontId="1" fillId="0" borderId="27" xfId="0" applyNumberFormat="1" applyFont="1" applyFill="1" applyBorder="1" applyAlignment="1">
      <alignment wrapText="1"/>
    </xf>
    <xf numFmtId="4" fontId="1" fillId="0" borderId="28" xfId="0" applyNumberFormat="1" applyFont="1" applyFill="1" applyBorder="1" applyAlignment="1">
      <alignment wrapText="1"/>
    </xf>
    <xf numFmtId="4" fontId="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 wrapText="1"/>
    </xf>
    <xf numFmtId="0" fontId="14" fillId="0" borderId="3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6"/>
  <sheetViews>
    <sheetView tabSelected="1" zoomScale="75" zoomScaleNormal="75" zoomScalePageLayoutView="0" workbookViewId="0" topLeftCell="A276">
      <selection activeCell="F9" sqref="F1:G16384"/>
    </sheetView>
  </sheetViews>
  <sheetFormatPr defaultColWidth="8.8515625" defaultRowHeight="12.75"/>
  <cols>
    <col min="1" max="1" width="31.140625" style="4" customWidth="1"/>
    <col min="2" max="2" width="47.00390625" style="4" customWidth="1"/>
    <col min="3" max="3" width="18.28125" style="4" hidden="1" customWidth="1"/>
    <col min="4" max="4" width="21.28125" style="4" customWidth="1"/>
    <col min="5" max="5" width="31.28125" style="4" customWidth="1"/>
    <col min="6" max="6" width="12.140625" style="4" hidden="1" customWidth="1"/>
    <col min="7" max="8" width="0" style="4" hidden="1" customWidth="1"/>
    <col min="9" max="16384" width="8.8515625" style="4" customWidth="1"/>
  </cols>
  <sheetData>
    <row r="1" ht="12.75" hidden="1"/>
    <row r="2" spans="3:5" ht="15" hidden="1">
      <c r="C2" s="63" t="s">
        <v>377</v>
      </c>
      <c r="D2" s="64"/>
      <c r="E2" s="64"/>
    </row>
    <row r="3" spans="3:5" ht="15" hidden="1">
      <c r="C3" s="63" t="s">
        <v>378</v>
      </c>
      <c r="D3" s="64"/>
      <c r="E3" s="64"/>
    </row>
    <row r="4" spans="3:5" ht="15" hidden="1">
      <c r="C4" s="63" t="s">
        <v>379</v>
      </c>
      <c r="D4" s="64"/>
      <c r="E4" s="64"/>
    </row>
    <row r="5" spans="3:5" ht="15" hidden="1">
      <c r="C5" s="63" t="s">
        <v>380</v>
      </c>
      <c r="D5" s="64"/>
      <c r="E5" s="64"/>
    </row>
    <row r="6" spans="3:5" ht="15" customHeight="1" hidden="1">
      <c r="C6" s="65" t="s">
        <v>381</v>
      </c>
      <c r="D6" s="64"/>
      <c r="E6" s="64"/>
    </row>
    <row r="7" spans="3:5" ht="15" hidden="1">
      <c r="C7" s="31"/>
      <c r="D7" s="63" t="s">
        <v>382</v>
      </c>
      <c r="E7" s="63"/>
    </row>
    <row r="8" ht="12.75" hidden="1"/>
    <row r="9" spans="3:5" ht="12.75">
      <c r="C9" s="49"/>
      <c r="D9" s="49"/>
      <c r="E9" s="49" t="s">
        <v>427</v>
      </c>
    </row>
    <row r="10" spans="3:5" ht="12.75">
      <c r="C10" s="67" t="s">
        <v>423</v>
      </c>
      <c r="D10" s="67"/>
      <c r="E10" s="67"/>
    </row>
    <row r="11" spans="3:5" ht="15">
      <c r="C11" s="63" t="s">
        <v>430</v>
      </c>
      <c r="D11" s="64"/>
      <c r="E11" s="64"/>
    </row>
    <row r="12" spans="3:5" ht="15">
      <c r="C12" s="63" t="s">
        <v>380</v>
      </c>
      <c r="D12" s="64"/>
      <c r="E12" s="64"/>
    </row>
    <row r="13" spans="3:5" ht="13.5" customHeight="1">
      <c r="C13" s="65" t="s">
        <v>464</v>
      </c>
      <c r="D13" s="64"/>
      <c r="E13" s="64"/>
    </row>
    <row r="14" spans="3:5" ht="15">
      <c r="C14" s="31"/>
      <c r="D14" s="63" t="s">
        <v>465</v>
      </c>
      <c r="E14" s="63"/>
    </row>
    <row r="15" spans="3:5" ht="15">
      <c r="C15" s="63" t="s">
        <v>424</v>
      </c>
      <c r="D15" s="64"/>
      <c r="E15" s="64"/>
    </row>
    <row r="16" spans="3:5" ht="15">
      <c r="C16" s="63" t="s">
        <v>425</v>
      </c>
      <c r="D16" s="64"/>
      <c r="E16" s="64"/>
    </row>
    <row r="17" spans="3:5" ht="15">
      <c r="C17" s="63" t="s">
        <v>380</v>
      </c>
      <c r="D17" s="64"/>
      <c r="E17" s="64"/>
    </row>
    <row r="18" spans="3:5" ht="13.5" customHeight="1">
      <c r="C18" s="65" t="s">
        <v>464</v>
      </c>
      <c r="D18" s="64"/>
      <c r="E18" s="64"/>
    </row>
    <row r="19" spans="3:5" ht="15" customHeight="1">
      <c r="C19" s="31"/>
      <c r="D19" s="63" t="s">
        <v>465</v>
      </c>
      <c r="E19" s="63"/>
    </row>
    <row r="20" spans="3:5" ht="15">
      <c r="C20" s="31"/>
      <c r="D20" s="63"/>
      <c r="E20" s="63"/>
    </row>
    <row r="21" spans="1:5" ht="19.5" thickBot="1">
      <c r="A21" s="66" t="s">
        <v>450</v>
      </c>
      <c r="B21" s="66"/>
      <c r="C21" s="66"/>
      <c r="D21" s="66"/>
      <c r="E21" s="66"/>
    </row>
    <row r="22" spans="1:5" ht="48" customHeight="1">
      <c r="A22" s="32" t="s">
        <v>154</v>
      </c>
      <c r="B22" s="26" t="s">
        <v>155</v>
      </c>
      <c r="C22" s="26" t="s">
        <v>451</v>
      </c>
      <c r="D22" s="33" t="s">
        <v>157</v>
      </c>
      <c r="E22" s="50" t="s">
        <v>451</v>
      </c>
    </row>
    <row r="23" spans="1:5" ht="13.5" thickBot="1">
      <c r="A23" s="34">
        <v>1</v>
      </c>
      <c r="B23" s="35">
        <v>2</v>
      </c>
      <c r="C23" s="27">
        <v>4</v>
      </c>
      <c r="D23" s="36"/>
      <c r="E23" s="51">
        <v>4</v>
      </c>
    </row>
    <row r="24" spans="1:5" ht="31.5">
      <c r="A24" s="37" t="s">
        <v>212</v>
      </c>
      <c r="B24" s="38" t="s">
        <v>158</v>
      </c>
      <c r="C24" s="52">
        <f>C25+C81</f>
        <v>88215070</v>
      </c>
      <c r="D24" s="1">
        <f>E24-C24</f>
        <v>2250000</v>
      </c>
      <c r="E24" s="52">
        <f>E25+E81</f>
        <v>90465070</v>
      </c>
    </row>
    <row r="25" spans="1:5" ht="19.5" customHeight="1">
      <c r="A25" s="39"/>
      <c r="B25" s="18" t="s">
        <v>159</v>
      </c>
      <c r="C25" s="53">
        <f>C26+C37+C43+C59+C63+C66+C72</f>
        <v>75932200</v>
      </c>
      <c r="D25" s="1">
        <f>E25-C25</f>
        <v>350000</v>
      </c>
      <c r="E25" s="53">
        <f>E26+E37+E43+E59+E63+E66+E72</f>
        <v>76282200</v>
      </c>
    </row>
    <row r="26" spans="1:5" ht="18" customHeight="1">
      <c r="A26" s="10" t="s">
        <v>213</v>
      </c>
      <c r="B26" s="9" t="s">
        <v>160</v>
      </c>
      <c r="C26" s="54">
        <f>C27+C28+C31+C32+C33+C34+C35+C36</f>
        <v>49720000</v>
      </c>
      <c r="D26" s="1">
        <f>E26-C26</f>
        <v>0</v>
      </c>
      <c r="E26" s="54">
        <f>E27+E28+E31+E32+E33+E34+E35+E36</f>
        <v>49720000</v>
      </c>
    </row>
    <row r="27" spans="1:5" ht="83.25" customHeight="1" hidden="1">
      <c r="A27" s="2" t="s">
        <v>214</v>
      </c>
      <c r="B27" s="3" t="s">
        <v>161</v>
      </c>
      <c r="C27" s="55">
        <f>20000-20000</f>
        <v>0</v>
      </c>
      <c r="D27" s="1"/>
      <c r="E27" s="55">
        <f>20000-20000</f>
        <v>0</v>
      </c>
    </row>
    <row r="28" spans="1:5" ht="66.75" customHeight="1" hidden="1">
      <c r="A28" s="2" t="s">
        <v>215</v>
      </c>
      <c r="B28" s="17" t="s">
        <v>162</v>
      </c>
      <c r="C28" s="56">
        <f>C29+C30</f>
        <v>0</v>
      </c>
      <c r="D28" s="1"/>
      <c r="E28" s="56">
        <f>E29+E30</f>
        <v>0</v>
      </c>
    </row>
    <row r="29" spans="1:5" ht="146.25" customHeight="1" hidden="1">
      <c r="A29" s="2" t="s">
        <v>217</v>
      </c>
      <c r="B29" s="40" t="s">
        <v>373</v>
      </c>
      <c r="C29" s="55">
        <f>32504500-32504500</f>
        <v>0</v>
      </c>
      <c r="D29" s="1"/>
      <c r="E29" s="55">
        <f>32504500-32504500</f>
        <v>0</v>
      </c>
    </row>
    <row r="30" spans="1:5" ht="131.25" customHeight="1" hidden="1">
      <c r="A30" s="2" t="s">
        <v>216</v>
      </c>
      <c r="B30" s="40" t="s">
        <v>163</v>
      </c>
      <c r="C30" s="56">
        <f>30000-30000</f>
        <v>0</v>
      </c>
      <c r="D30" s="1"/>
      <c r="E30" s="56">
        <f>30000-30000</f>
        <v>0</v>
      </c>
    </row>
    <row r="31" spans="1:5" ht="68.25" customHeight="1" hidden="1">
      <c r="A31" s="2" t="s">
        <v>218</v>
      </c>
      <c r="B31" s="41" t="s">
        <v>164</v>
      </c>
      <c r="C31" s="56">
        <f>35000-35000</f>
        <v>0</v>
      </c>
      <c r="D31" s="1"/>
      <c r="E31" s="56">
        <f>35000-35000</f>
        <v>0</v>
      </c>
    </row>
    <row r="32" spans="1:5" ht="130.5" customHeight="1" hidden="1">
      <c r="A32" s="2" t="s">
        <v>219</v>
      </c>
      <c r="B32" s="42" t="s">
        <v>166</v>
      </c>
      <c r="C32" s="56">
        <f>28000-28000</f>
        <v>0</v>
      </c>
      <c r="D32" s="1"/>
      <c r="E32" s="56">
        <f>28000-28000</f>
        <v>0</v>
      </c>
    </row>
    <row r="33" spans="1:5" ht="99.75" customHeight="1">
      <c r="A33" s="2" t="s">
        <v>214</v>
      </c>
      <c r="B33" s="42" t="s">
        <v>374</v>
      </c>
      <c r="C33" s="56">
        <v>49453800</v>
      </c>
      <c r="D33" s="1">
        <f aca="true" t="shared" si="0" ref="D33:D42">E33-C33</f>
        <v>0</v>
      </c>
      <c r="E33" s="56">
        <v>49453800</v>
      </c>
    </row>
    <row r="34" spans="1:5" ht="146.25" customHeight="1">
      <c r="A34" s="2" t="s">
        <v>215</v>
      </c>
      <c r="B34" s="42" t="s">
        <v>165</v>
      </c>
      <c r="C34" s="56">
        <v>144000</v>
      </c>
      <c r="D34" s="1">
        <f t="shared" si="0"/>
        <v>0</v>
      </c>
      <c r="E34" s="56">
        <v>144000</v>
      </c>
    </row>
    <row r="35" spans="1:5" ht="71.25" customHeight="1">
      <c r="A35" s="2" t="s">
        <v>218</v>
      </c>
      <c r="B35" s="42" t="s">
        <v>375</v>
      </c>
      <c r="C35" s="56">
        <v>118000</v>
      </c>
      <c r="D35" s="1">
        <f t="shared" si="0"/>
        <v>0</v>
      </c>
      <c r="E35" s="56">
        <v>118000</v>
      </c>
    </row>
    <row r="36" spans="1:5" ht="119.25" customHeight="1">
      <c r="A36" s="2" t="s">
        <v>219</v>
      </c>
      <c r="B36" s="42" t="s">
        <v>398</v>
      </c>
      <c r="C36" s="56">
        <v>4200</v>
      </c>
      <c r="D36" s="1">
        <f t="shared" si="0"/>
        <v>0</v>
      </c>
      <c r="E36" s="56">
        <v>4200</v>
      </c>
    </row>
    <row r="37" spans="1:5" ht="69" customHeight="1">
      <c r="A37" s="2" t="s">
        <v>452</v>
      </c>
      <c r="B37" s="43" t="s">
        <v>463</v>
      </c>
      <c r="C37" s="56">
        <f>C38</f>
        <v>4538900</v>
      </c>
      <c r="D37" s="1">
        <f t="shared" si="0"/>
        <v>0</v>
      </c>
      <c r="E37" s="56">
        <f>E38</f>
        <v>4538900</v>
      </c>
    </row>
    <row r="38" spans="1:5" ht="60.75" customHeight="1">
      <c r="A38" s="2" t="s">
        <v>453</v>
      </c>
      <c r="B38" s="43" t="s">
        <v>454</v>
      </c>
      <c r="C38" s="56">
        <f>C39+C40+C41+C42</f>
        <v>4538900</v>
      </c>
      <c r="D38" s="1">
        <f t="shared" si="0"/>
        <v>0</v>
      </c>
      <c r="E38" s="56">
        <f>E39+E40+E41+E42</f>
        <v>4538900</v>
      </c>
    </row>
    <row r="39" spans="1:5" ht="100.5" customHeight="1">
      <c r="A39" s="2" t="s">
        <v>455</v>
      </c>
      <c r="B39" s="42" t="s">
        <v>456</v>
      </c>
      <c r="C39" s="56">
        <v>1951727</v>
      </c>
      <c r="D39" s="1">
        <f t="shared" si="0"/>
        <v>0</v>
      </c>
      <c r="E39" s="56">
        <v>1951727</v>
      </c>
    </row>
    <row r="40" spans="1:5" ht="119.25" customHeight="1">
      <c r="A40" s="2" t="s">
        <v>457</v>
      </c>
      <c r="B40" s="42" t="s">
        <v>458</v>
      </c>
      <c r="C40" s="56">
        <v>36311</v>
      </c>
      <c r="D40" s="1">
        <f t="shared" si="0"/>
        <v>0</v>
      </c>
      <c r="E40" s="56">
        <v>36311</v>
      </c>
    </row>
    <row r="41" spans="1:5" ht="96" customHeight="1">
      <c r="A41" s="2" t="s">
        <v>459</v>
      </c>
      <c r="B41" s="42" t="s">
        <v>460</v>
      </c>
      <c r="C41" s="56">
        <v>2441928</v>
      </c>
      <c r="D41" s="1">
        <f t="shared" si="0"/>
        <v>0</v>
      </c>
      <c r="E41" s="56">
        <v>2441928</v>
      </c>
    </row>
    <row r="42" spans="1:5" ht="101.25" customHeight="1">
      <c r="A42" s="2" t="s">
        <v>461</v>
      </c>
      <c r="B42" s="42" t="s">
        <v>462</v>
      </c>
      <c r="C42" s="56">
        <v>108934</v>
      </c>
      <c r="D42" s="1">
        <f t="shared" si="0"/>
        <v>0</v>
      </c>
      <c r="E42" s="56">
        <v>108934</v>
      </c>
    </row>
    <row r="43" spans="1:5" ht="20.25" customHeight="1">
      <c r="A43" s="10" t="s">
        <v>175</v>
      </c>
      <c r="B43" s="9" t="s">
        <v>167</v>
      </c>
      <c r="C43" s="54">
        <f>C44+C52+C55+C58</f>
        <v>17884000</v>
      </c>
      <c r="D43" s="1">
        <f aca="true" t="shared" si="1" ref="D43:D108">E43-C43</f>
        <v>350000</v>
      </c>
      <c r="E43" s="54">
        <f>E44+E52+E55+E58</f>
        <v>18234000</v>
      </c>
    </row>
    <row r="44" spans="1:5" ht="35.25" customHeight="1">
      <c r="A44" s="2" t="s">
        <v>220</v>
      </c>
      <c r="B44" s="3" t="s">
        <v>168</v>
      </c>
      <c r="C44" s="56">
        <f>C45+C48+C51</f>
        <v>8320000</v>
      </c>
      <c r="D44" s="1">
        <f t="shared" si="1"/>
        <v>0</v>
      </c>
      <c r="E44" s="56">
        <f>E45+E48+E51</f>
        <v>8320000</v>
      </c>
    </row>
    <row r="45" spans="1:6" ht="51" customHeight="1">
      <c r="A45" s="2" t="s">
        <v>221</v>
      </c>
      <c r="B45" s="3" t="s">
        <v>169</v>
      </c>
      <c r="C45" s="56">
        <f>C46</f>
        <v>4468200</v>
      </c>
      <c r="D45" s="1">
        <f t="shared" si="1"/>
        <v>0</v>
      </c>
      <c r="E45" s="56">
        <f>E46</f>
        <v>4468200</v>
      </c>
      <c r="F45" s="6"/>
    </row>
    <row r="46" spans="1:5" ht="51" customHeight="1">
      <c r="A46" s="2" t="s">
        <v>44</v>
      </c>
      <c r="B46" s="3" t="s">
        <v>169</v>
      </c>
      <c r="C46" s="56">
        <v>4468200</v>
      </c>
      <c r="D46" s="1">
        <f t="shared" si="1"/>
        <v>0</v>
      </c>
      <c r="E46" s="56">
        <v>4468200</v>
      </c>
    </row>
    <row r="47" spans="1:5" ht="66.75" customHeight="1" hidden="1">
      <c r="A47" s="2" t="s">
        <v>45</v>
      </c>
      <c r="B47" s="3" t="s">
        <v>46</v>
      </c>
      <c r="C47" s="56"/>
      <c r="D47" s="1">
        <f t="shared" si="1"/>
        <v>0</v>
      </c>
      <c r="E47" s="56"/>
    </row>
    <row r="48" spans="1:5" ht="52.5" customHeight="1">
      <c r="A48" s="2" t="s">
        <v>222</v>
      </c>
      <c r="B48" s="3" t="s">
        <v>170</v>
      </c>
      <c r="C48" s="56">
        <f>C49</f>
        <v>2301800</v>
      </c>
      <c r="D48" s="1">
        <f t="shared" si="1"/>
        <v>0</v>
      </c>
      <c r="E48" s="56">
        <f>E49</f>
        <v>2301800</v>
      </c>
    </row>
    <row r="49" spans="1:5" ht="52.5" customHeight="1">
      <c r="A49" s="2" t="s">
        <v>47</v>
      </c>
      <c r="B49" s="3" t="s">
        <v>170</v>
      </c>
      <c r="C49" s="56">
        <v>2301800</v>
      </c>
      <c r="D49" s="1">
        <f t="shared" si="1"/>
        <v>0</v>
      </c>
      <c r="E49" s="56">
        <v>2301800</v>
      </c>
    </row>
    <row r="50" spans="1:5" ht="85.5" customHeight="1" hidden="1">
      <c r="A50" s="2" t="s">
        <v>48</v>
      </c>
      <c r="B50" s="3" t="s">
        <v>49</v>
      </c>
      <c r="C50" s="56"/>
      <c r="D50" s="1">
        <f t="shared" si="1"/>
        <v>0</v>
      </c>
      <c r="E50" s="56"/>
    </row>
    <row r="51" spans="1:5" ht="36.75" customHeight="1">
      <c r="A51" s="2" t="s">
        <v>86</v>
      </c>
      <c r="B51" s="3" t="s">
        <v>87</v>
      </c>
      <c r="C51" s="56">
        <v>1550000</v>
      </c>
      <c r="D51" s="1">
        <f t="shared" si="1"/>
        <v>0</v>
      </c>
      <c r="E51" s="56">
        <v>1550000</v>
      </c>
    </row>
    <row r="52" spans="1:5" ht="34.5" customHeight="1">
      <c r="A52" s="2" t="s">
        <v>223</v>
      </c>
      <c r="B52" s="3" t="s">
        <v>180</v>
      </c>
      <c r="C52" s="56">
        <f>C53+C54</f>
        <v>8500000</v>
      </c>
      <c r="D52" s="1">
        <f t="shared" si="1"/>
        <v>0</v>
      </c>
      <c r="E52" s="56">
        <f>E53+E54</f>
        <v>8500000</v>
      </c>
    </row>
    <row r="53" spans="1:5" ht="34.5" customHeight="1">
      <c r="A53" s="2" t="s">
        <v>50</v>
      </c>
      <c r="B53" s="3" t="s">
        <v>180</v>
      </c>
      <c r="C53" s="56">
        <v>8500000</v>
      </c>
      <c r="D53" s="1">
        <f t="shared" si="1"/>
        <v>0</v>
      </c>
      <c r="E53" s="56">
        <v>8500000</v>
      </c>
    </row>
    <row r="54" spans="1:5" ht="54.75" customHeight="1" hidden="1">
      <c r="A54" s="2" t="s">
        <v>51</v>
      </c>
      <c r="B54" s="3" t="s">
        <v>52</v>
      </c>
      <c r="C54" s="56"/>
      <c r="D54" s="1">
        <f t="shared" si="1"/>
        <v>0</v>
      </c>
      <c r="E54" s="56"/>
    </row>
    <row r="55" spans="1:5" ht="16.5" customHeight="1">
      <c r="A55" s="2" t="s">
        <v>224</v>
      </c>
      <c r="B55" s="3" t="s">
        <v>181</v>
      </c>
      <c r="C55" s="56">
        <f>C56+C57</f>
        <v>1029000</v>
      </c>
      <c r="D55" s="1">
        <f t="shared" si="1"/>
        <v>350000</v>
      </c>
      <c r="E55" s="56">
        <f>E56+E57</f>
        <v>1379000</v>
      </c>
    </row>
    <row r="56" spans="1:5" ht="16.5" customHeight="1">
      <c r="A56" s="2" t="s">
        <v>53</v>
      </c>
      <c r="B56" s="3" t="s">
        <v>181</v>
      </c>
      <c r="C56" s="56">
        <v>1029000</v>
      </c>
      <c r="D56" s="1">
        <f t="shared" si="1"/>
        <v>350000</v>
      </c>
      <c r="E56" s="56">
        <v>1379000</v>
      </c>
    </row>
    <row r="57" spans="1:5" ht="46.5" customHeight="1" hidden="1">
      <c r="A57" s="2" t="s">
        <v>54</v>
      </c>
      <c r="B57" s="3" t="s">
        <v>55</v>
      </c>
      <c r="C57" s="56"/>
      <c r="D57" s="1"/>
      <c r="E57" s="56"/>
    </row>
    <row r="58" spans="1:5" ht="67.5" customHeight="1">
      <c r="A58" s="2" t="s">
        <v>390</v>
      </c>
      <c r="B58" s="3" t="s">
        <v>391</v>
      </c>
      <c r="C58" s="56">
        <v>35000</v>
      </c>
      <c r="D58" s="1">
        <f t="shared" si="1"/>
        <v>0</v>
      </c>
      <c r="E58" s="56">
        <v>35000</v>
      </c>
    </row>
    <row r="59" spans="1:5" ht="18" customHeight="1">
      <c r="A59" s="10" t="s">
        <v>174</v>
      </c>
      <c r="B59" s="9" t="s">
        <v>182</v>
      </c>
      <c r="C59" s="54">
        <f>C60</f>
        <v>2270000</v>
      </c>
      <c r="D59" s="1">
        <f t="shared" si="1"/>
        <v>0</v>
      </c>
      <c r="E59" s="54">
        <f>E60</f>
        <v>2270000</v>
      </c>
    </row>
    <row r="60" spans="1:5" ht="16.5" customHeight="1">
      <c r="A60" s="2" t="s">
        <v>225</v>
      </c>
      <c r="B60" s="18" t="s">
        <v>183</v>
      </c>
      <c r="C60" s="56">
        <f>C61</f>
        <v>2270000</v>
      </c>
      <c r="D60" s="1">
        <f t="shared" si="1"/>
        <v>0</v>
      </c>
      <c r="E60" s="56">
        <f>E61</f>
        <v>2270000</v>
      </c>
    </row>
    <row r="61" spans="1:5" ht="35.25" customHeight="1">
      <c r="A61" s="2" t="s">
        <v>226</v>
      </c>
      <c r="B61" s="12" t="s">
        <v>184</v>
      </c>
      <c r="C61" s="56">
        <v>2270000</v>
      </c>
      <c r="D61" s="1">
        <f t="shared" si="1"/>
        <v>0</v>
      </c>
      <c r="E61" s="56">
        <v>2270000</v>
      </c>
    </row>
    <row r="62" spans="1:5" ht="36" customHeight="1" hidden="1">
      <c r="A62" s="2" t="s">
        <v>227</v>
      </c>
      <c r="B62" s="12" t="s">
        <v>186</v>
      </c>
      <c r="C62" s="56">
        <v>0</v>
      </c>
      <c r="D62" s="1"/>
      <c r="E62" s="56">
        <v>0</v>
      </c>
    </row>
    <row r="63" spans="1:5" ht="51" customHeight="1">
      <c r="A63" s="10" t="s">
        <v>173</v>
      </c>
      <c r="B63" s="9" t="s">
        <v>187</v>
      </c>
      <c r="C63" s="54">
        <f>C64</f>
        <v>4000</v>
      </c>
      <c r="D63" s="1">
        <f t="shared" si="1"/>
        <v>0</v>
      </c>
      <c r="E63" s="54">
        <f>E64</f>
        <v>4000</v>
      </c>
    </row>
    <row r="64" spans="1:5" ht="21" customHeight="1">
      <c r="A64" s="2" t="s">
        <v>228</v>
      </c>
      <c r="B64" s="18" t="s">
        <v>188</v>
      </c>
      <c r="C64" s="56">
        <f>C65</f>
        <v>4000</v>
      </c>
      <c r="D64" s="1">
        <f t="shared" si="1"/>
        <v>0</v>
      </c>
      <c r="E64" s="56">
        <f>E65</f>
        <v>4000</v>
      </c>
    </row>
    <row r="65" spans="1:5" ht="33.75" customHeight="1">
      <c r="A65" s="2" t="s">
        <v>229</v>
      </c>
      <c r="B65" s="12" t="s">
        <v>189</v>
      </c>
      <c r="C65" s="56">
        <v>4000</v>
      </c>
      <c r="D65" s="1">
        <f t="shared" si="1"/>
        <v>0</v>
      </c>
      <c r="E65" s="56">
        <v>4000</v>
      </c>
    </row>
    <row r="66" spans="1:5" ht="17.25" customHeight="1">
      <c r="A66" s="10" t="s">
        <v>230</v>
      </c>
      <c r="B66" s="9" t="s">
        <v>190</v>
      </c>
      <c r="C66" s="54">
        <f>C67+C68+C69+C70+C71</f>
        <v>1515300</v>
      </c>
      <c r="D66" s="1">
        <f t="shared" si="1"/>
        <v>0</v>
      </c>
      <c r="E66" s="54">
        <f>E67+E68+E69+E70+E71</f>
        <v>1515300</v>
      </c>
    </row>
    <row r="67" spans="1:5" ht="68.25" customHeight="1">
      <c r="A67" s="2" t="s">
        <v>231</v>
      </c>
      <c r="B67" s="15" t="s">
        <v>191</v>
      </c>
      <c r="C67" s="56">
        <v>1005300</v>
      </c>
      <c r="D67" s="1">
        <f t="shared" si="1"/>
        <v>0</v>
      </c>
      <c r="E67" s="56">
        <v>1005300</v>
      </c>
    </row>
    <row r="68" spans="1:5" ht="97.5" customHeight="1">
      <c r="A68" s="2" t="s">
        <v>232</v>
      </c>
      <c r="B68" s="16" t="s">
        <v>399</v>
      </c>
      <c r="C68" s="56">
        <v>480000</v>
      </c>
      <c r="D68" s="1">
        <f t="shared" si="1"/>
        <v>0</v>
      </c>
      <c r="E68" s="56">
        <v>480000</v>
      </c>
    </row>
    <row r="69" spans="1:5" ht="128.25" customHeight="1" hidden="1">
      <c r="A69" s="2" t="s">
        <v>265</v>
      </c>
      <c r="B69" s="16" t="s">
        <v>400</v>
      </c>
      <c r="C69" s="56">
        <v>0</v>
      </c>
      <c r="D69" s="1">
        <f t="shared" si="1"/>
        <v>0</v>
      </c>
      <c r="E69" s="56">
        <v>0</v>
      </c>
    </row>
    <row r="70" spans="1:5" ht="50.25" customHeight="1">
      <c r="A70" s="2" t="s">
        <v>233</v>
      </c>
      <c r="B70" s="16" t="s">
        <v>192</v>
      </c>
      <c r="C70" s="55">
        <v>30000</v>
      </c>
      <c r="D70" s="1">
        <f t="shared" si="1"/>
        <v>0</v>
      </c>
      <c r="E70" s="55">
        <v>30000</v>
      </c>
    </row>
    <row r="71" spans="1:5" ht="178.5" customHeight="1" hidden="1">
      <c r="A71" s="2" t="s">
        <v>263</v>
      </c>
      <c r="B71" s="16" t="s">
        <v>264</v>
      </c>
      <c r="C71" s="55">
        <v>0</v>
      </c>
      <c r="D71" s="1">
        <f t="shared" si="1"/>
        <v>0</v>
      </c>
      <c r="E71" s="55">
        <v>0</v>
      </c>
    </row>
    <row r="72" spans="1:5" ht="48" customHeight="1" hidden="1">
      <c r="A72" s="10" t="s">
        <v>172</v>
      </c>
      <c r="B72" s="17" t="s">
        <v>193</v>
      </c>
      <c r="C72" s="54">
        <f>C73+C74+C75+C76+C77+C78+C79+C80</f>
        <v>0</v>
      </c>
      <c r="D72" s="1">
        <f>E72-C72</f>
        <v>0</v>
      </c>
      <c r="E72" s="54">
        <f>E73+E74+E75+E76+E77+E78+E79+E80</f>
        <v>0</v>
      </c>
    </row>
    <row r="73" spans="1:5" ht="69" customHeight="1" hidden="1">
      <c r="A73" s="2" t="s">
        <v>234</v>
      </c>
      <c r="B73" s="3" t="s">
        <v>194</v>
      </c>
      <c r="C73" s="55"/>
      <c r="D73" s="1">
        <f t="shared" si="1"/>
        <v>0</v>
      </c>
      <c r="E73" s="55"/>
    </row>
    <row r="74" spans="1:5" ht="18.75" customHeight="1" hidden="1">
      <c r="A74" s="2" t="s">
        <v>235</v>
      </c>
      <c r="B74" s="3" t="s">
        <v>195</v>
      </c>
      <c r="C74" s="55"/>
      <c r="D74" s="1">
        <f t="shared" si="1"/>
        <v>0</v>
      </c>
      <c r="E74" s="55"/>
    </row>
    <row r="75" spans="1:5" ht="51" customHeight="1" hidden="1">
      <c r="A75" s="2" t="s">
        <v>446</v>
      </c>
      <c r="B75" s="3" t="s">
        <v>447</v>
      </c>
      <c r="C75" s="55"/>
      <c r="D75" s="1">
        <f t="shared" si="1"/>
        <v>0</v>
      </c>
      <c r="E75" s="55"/>
    </row>
    <row r="76" spans="1:5" ht="18.75" customHeight="1" hidden="1">
      <c r="A76" s="2" t="s">
        <v>236</v>
      </c>
      <c r="B76" s="3" t="s">
        <v>196</v>
      </c>
      <c r="C76" s="55"/>
      <c r="D76" s="1">
        <f t="shared" si="1"/>
        <v>0</v>
      </c>
      <c r="E76" s="55"/>
    </row>
    <row r="77" spans="1:5" ht="36.75" customHeight="1" hidden="1">
      <c r="A77" s="2" t="s">
        <v>237</v>
      </c>
      <c r="B77" s="3" t="s">
        <v>197</v>
      </c>
      <c r="C77" s="55"/>
      <c r="D77" s="1">
        <f t="shared" si="1"/>
        <v>0</v>
      </c>
      <c r="E77" s="55"/>
    </row>
    <row r="78" spans="1:5" ht="100.5" customHeight="1" hidden="1">
      <c r="A78" s="2" t="s">
        <v>238</v>
      </c>
      <c r="B78" s="3" t="s">
        <v>199</v>
      </c>
      <c r="C78" s="55"/>
      <c r="D78" s="1">
        <f t="shared" si="1"/>
        <v>0</v>
      </c>
      <c r="E78" s="55"/>
    </row>
    <row r="79" spans="1:5" ht="51" customHeight="1" hidden="1">
      <c r="A79" s="2" t="s">
        <v>239</v>
      </c>
      <c r="B79" s="3" t="s">
        <v>200</v>
      </c>
      <c r="C79" s="55"/>
      <c r="D79" s="1">
        <f t="shared" si="1"/>
        <v>0</v>
      </c>
      <c r="E79" s="55"/>
    </row>
    <row r="80" spans="1:5" ht="36.75" customHeight="1" hidden="1">
      <c r="A80" s="2" t="s">
        <v>445</v>
      </c>
      <c r="B80" s="3" t="s">
        <v>201</v>
      </c>
      <c r="C80" s="55"/>
      <c r="D80" s="1">
        <f t="shared" si="1"/>
        <v>0</v>
      </c>
      <c r="E80" s="55"/>
    </row>
    <row r="81" spans="1:5" ht="19.5" customHeight="1">
      <c r="A81" s="2"/>
      <c r="B81" s="18" t="s">
        <v>202</v>
      </c>
      <c r="C81" s="54">
        <f>C82+C89+C96+C100+C111+C113+C138</f>
        <v>12282870</v>
      </c>
      <c r="D81" s="1">
        <f t="shared" si="1"/>
        <v>1900000</v>
      </c>
      <c r="E81" s="54">
        <f>E82+E89+E96+E100+E111+E113+E138</f>
        <v>14182870</v>
      </c>
    </row>
    <row r="82" spans="1:7" ht="67.5" customHeight="1">
      <c r="A82" s="10" t="s">
        <v>240</v>
      </c>
      <c r="B82" s="9" t="s">
        <v>203</v>
      </c>
      <c r="C82" s="54">
        <f>C83+C84+C85+C86+C87+C88</f>
        <v>6668860</v>
      </c>
      <c r="D82" s="1">
        <f t="shared" si="1"/>
        <v>0</v>
      </c>
      <c r="E82" s="54">
        <f>E83+E84+E85+E86+E87+E88</f>
        <v>6668860</v>
      </c>
      <c r="G82" s="4" t="s">
        <v>448</v>
      </c>
    </row>
    <row r="83" spans="1:5" ht="52.5" customHeight="1" hidden="1">
      <c r="A83" s="2" t="s">
        <v>241</v>
      </c>
      <c r="B83" s="3" t="s">
        <v>204</v>
      </c>
      <c r="C83" s="56">
        <v>0</v>
      </c>
      <c r="D83" s="1">
        <f t="shared" si="1"/>
        <v>0</v>
      </c>
      <c r="E83" s="56">
        <v>0</v>
      </c>
    </row>
    <row r="84" spans="1:5" ht="112.5" customHeight="1">
      <c r="A84" s="2" t="s">
        <v>88</v>
      </c>
      <c r="B84" s="3" t="s">
        <v>207</v>
      </c>
      <c r="C84" s="56">
        <v>5768860</v>
      </c>
      <c r="D84" s="1">
        <f t="shared" si="1"/>
        <v>0</v>
      </c>
      <c r="E84" s="56">
        <v>5768860</v>
      </c>
    </row>
    <row r="85" spans="1:5" ht="98.25" customHeight="1">
      <c r="A85" s="2" t="s">
        <v>242</v>
      </c>
      <c r="B85" s="3" t="s">
        <v>89</v>
      </c>
      <c r="C85" s="56">
        <v>900000</v>
      </c>
      <c r="D85" s="1">
        <f t="shared" si="1"/>
        <v>0</v>
      </c>
      <c r="E85" s="56">
        <v>900000</v>
      </c>
    </row>
    <row r="86" spans="1:5" ht="83.25" customHeight="1" hidden="1">
      <c r="A86" s="2" t="s">
        <v>243</v>
      </c>
      <c r="B86" s="3" t="s">
        <v>211</v>
      </c>
      <c r="C86" s="56"/>
      <c r="D86" s="1">
        <f t="shared" si="1"/>
        <v>0</v>
      </c>
      <c r="E86" s="56"/>
    </row>
    <row r="87" spans="1:5" ht="114.75" customHeight="1" hidden="1">
      <c r="A87" s="2" t="s">
        <v>244</v>
      </c>
      <c r="B87" s="3" t="s">
        <v>90</v>
      </c>
      <c r="C87" s="56"/>
      <c r="D87" s="1">
        <f t="shared" si="1"/>
        <v>0</v>
      </c>
      <c r="E87" s="56"/>
    </row>
    <row r="88" spans="1:5" ht="111.75" customHeight="1" hidden="1">
      <c r="A88" s="2" t="s">
        <v>245</v>
      </c>
      <c r="B88" s="3" t="s">
        <v>91</v>
      </c>
      <c r="C88" s="56"/>
      <c r="D88" s="1">
        <f t="shared" si="1"/>
        <v>0</v>
      </c>
      <c r="E88" s="56"/>
    </row>
    <row r="89" spans="1:5" ht="34.5" customHeight="1">
      <c r="A89" s="10" t="s">
        <v>246</v>
      </c>
      <c r="B89" s="9" t="s">
        <v>356</v>
      </c>
      <c r="C89" s="54">
        <f>C90</f>
        <v>608500</v>
      </c>
      <c r="D89" s="1">
        <f t="shared" si="1"/>
        <v>0</v>
      </c>
      <c r="E89" s="54">
        <f>E90</f>
        <v>608500</v>
      </c>
    </row>
    <row r="90" spans="1:5" ht="36" customHeight="1">
      <c r="A90" s="2" t="s">
        <v>247</v>
      </c>
      <c r="B90" s="3" t="s">
        <v>364</v>
      </c>
      <c r="C90" s="56">
        <f>C91+C92+C93+C94+C95</f>
        <v>608500</v>
      </c>
      <c r="D90" s="1">
        <f t="shared" si="1"/>
        <v>0</v>
      </c>
      <c r="E90" s="56">
        <f>E91+E92+E93+E94+E95</f>
        <v>608500</v>
      </c>
    </row>
    <row r="91" spans="1:5" ht="36" customHeight="1">
      <c r="A91" s="2" t="s">
        <v>92</v>
      </c>
      <c r="B91" s="3" t="s">
        <v>93</v>
      </c>
      <c r="C91" s="56">
        <v>81600</v>
      </c>
      <c r="D91" s="1">
        <f t="shared" si="1"/>
        <v>0</v>
      </c>
      <c r="E91" s="56">
        <v>81600</v>
      </c>
    </row>
    <row r="92" spans="1:5" ht="36" customHeight="1">
      <c r="A92" s="2" t="s">
        <v>94</v>
      </c>
      <c r="B92" s="3" t="s">
        <v>95</v>
      </c>
      <c r="C92" s="56">
        <v>21700</v>
      </c>
      <c r="D92" s="1">
        <f t="shared" si="1"/>
        <v>0</v>
      </c>
      <c r="E92" s="56">
        <v>21700</v>
      </c>
    </row>
    <row r="93" spans="1:5" ht="36" customHeight="1" hidden="1">
      <c r="A93" s="2" t="s">
        <v>96</v>
      </c>
      <c r="B93" s="3" t="s">
        <v>97</v>
      </c>
      <c r="C93" s="56"/>
      <c r="D93" s="1">
        <f t="shared" si="1"/>
        <v>0</v>
      </c>
      <c r="E93" s="56"/>
    </row>
    <row r="94" spans="1:5" ht="36" customHeight="1">
      <c r="A94" s="2" t="s">
        <v>98</v>
      </c>
      <c r="B94" s="3" t="s">
        <v>99</v>
      </c>
      <c r="C94" s="56">
        <v>505200</v>
      </c>
      <c r="D94" s="1">
        <f>E94-C94</f>
        <v>0</v>
      </c>
      <c r="E94" s="56">
        <v>505200</v>
      </c>
    </row>
    <row r="95" spans="1:5" ht="35.25" customHeight="1" hidden="1">
      <c r="A95" s="2" t="s">
        <v>100</v>
      </c>
      <c r="B95" s="3" t="s">
        <v>101</v>
      </c>
      <c r="C95" s="56"/>
      <c r="D95" s="1">
        <f>E95-C95</f>
        <v>0</v>
      </c>
      <c r="E95" s="56"/>
    </row>
    <row r="96" spans="1:6" ht="48" customHeight="1">
      <c r="A96" s="10" t="s">
        <v>248</v>
      </c>
      <c r="B96" s="19" t="s">
        <v>365</v>
      </c>
      <c r="C96" s="54">
        <f>C97+C98+C99</f>
        <v>2872580</v>
      </c>
      <c r="D96" s="1">
        <f t="shared" si="1"/>
        <v>0</v>
      </c>
      <c r="E96" s="54">
        <f>E97+E98+E99</f>
        <v>2872580</v>
      </c>
      <c r="F96" s="4">
        <v>979</v>
      </c>
    </row>
    <row r="97" spans="1:5" ht="49.5" customHeight="1">
      <c r="A97" s="2" t="s">
        <v>102</v>
      </c>
      <c r="B97" s="20" t="s">
        <v>103</v>
      </c>
      <c r="C97" s="56">
        <v>2544580</v>
      </c>
      <c r="D97" s="1">
        <f t="shared" si="1"/>
        <v>0</v>
      </c>
      <c r="E97" s="56">
        <v>2544580</v>
      </c>
    </row>
    <row r="98" spans="1:5" ht="51.75" customHeight="1" hidden="1">
      <c r="A98" s="2" t="s">
        <v>104</v>
      </c>
      <c r="B98" s="20" t="s">
        <v>105</v>
      </c>
      <c r="C98" s="56"/>
      <c r="D98" s="1">
        <f t="shared" si="1"/>
        <v>0</v>
      </c>
      <c r="E98" s="56"/>
    </row>
    <row r="99" spans="1:5" ht="34.5" customHeight="1">
      <c r="A99" s="2" t="s">
        <v>106</v>
      </c>
      <c r="B99" s="20" t="s">
        <v>107</v>
      </c>
      <c r="C99" s="56">
        <v>328000</v>
      </c>
      <c r="D99" s="1">
        <f t="shared" si="1"/>
        <v>0</v>
      </c>
      <c r="E99" s="56">
        <v>328000</v>
      </c>
    </row>
    <row r="100" spans="1:5" ht="50.25" customHeight="1">
      <c r="A100" s="10" t="s">
        <v>249</v>
      </c>
      <c r="B100" s="19" t="s">
        <v>366</v>
      </c>
      <c r="C100" s="54">
        <f>C101+C102+C103+C104+C105+C106+C107+C108+C109+C110</f>
        <v>1272730</v>
      </c>
      <c r="D100" s="1">
        <f t="shared" si="1"/>
        <v>1900000</v>
      </c>
      <c r="E100" s="54">
        <f>E101+E102+E103+E104+E105+E106+E107+E108+E109+E110</f>
        <v>3172730</v>
      </c>
    </row>
    <row r="101" spans="1:5" ht="34.5" customHeight="1" hidden="1">
      <c r="A101" s="2" t="s">
        <v>250</v>
      </c>
      <c r="B101" s="20" t="s">
        <v>367</v>
      </c>
      <c r="C101" s="55"/>
      <c r="D101" s="1">
        <f t="shared" si="1"/>
        <v>0</v>
      </c>
      <c r="E101" s="55"/>
    </row>
    <row r="102" spans="1:5" ht="116.25" customHeight="1" hidden="1">
      <c r="A102" s="21" t="s">
        <v>108</v>
      </c>
      <c r="B102" s="16" t="s">
        <v>109</v>
      </c>
      <c r="C102" s="55">
        <v>0</v>
      </c>
      <c r="D102" s="1">
        <f t="shared" si="1"/>
        <v>0</v>
      </c>
      <c r="E102" s="55">
        <v>0</v>
      </c>
    </row>
    <row r="103" spans="1:5" ht="133.5" customHeight="1">
      <c r="A103" s="2" t="s">
        <v>110</v>
      </c>
      <c r="B103" s="12" t="s">
        <v>111</v>
      </c>
      <c r="C103" s="55"/>
      <c r="D103" s="1">
        <f t="shared" si="1"/>
        <v>86390</v>
      </c>
      <c r="E103" s="55">
        <v>86390</v>
      </c>
    </row>
    <row r="104" spans="1:5" ht="130.5" customHeight="1" hidden="1">
      <c r="A104" s="21" t="s">
        <v>112</v>
      </c>
      <c r="B104" s="16" t="s">
        <v>113</v>
      </c>
      <c r="C104" s="55"/>
      <c r="D104" s="1">
        <f t="shared" si="1"/>
        <v>0</v>
      </c>
      <c r="E104" s="55"/>
    </row>
    <row r="105" spans="1:5" ht="129.75" customHeight="1" hidden="1">
      <c r="A105" s="2" t="s">
        <v>114</v>
      </c>
      <c r="B105" s="12" t="s">
        <v>115</v>
      </c>
      <c r="C105" s="55"/>
      <c r="D105" s="1">
        <f t="shared" si="1"/>
        <v>0</v>
      </c>
      <c r="E105" s="55"/>
    </row>
    <row r="106" spans="1:5" ht="84" customHeight="1" hidden="1">
      <c r="A106" s="2" t="s">
        <v>251</v>
      </c>
      <c r="B106" s="12" t="s">
        <v>370</v>
      </c>
      <c r="C106" s="55"/>
      <c r="D106" s="1">
        <f t="shared" si="1"/>
        <v>0</v>
      </c>
      <c r="E106" s="55"/>
    </row>
    <row r="107" spans="1:5" ht="84.75" customHeight="1" hidden="1">
      <c r="A107" s="2" t="s">
        <v>252</v>
      </c>
      <c r="B107" s="12" t="s">
        <v>371</v>
      </c>
      <c r="C107" s="55"/>
      <c r="D107" s="1">
        <f t="shared" si="1"/>
        <v>0</v>
      </c>
      <c r="E107" s="55"/>
    </row>
    <row r="108" spans="1:5" ht="49.5" customHeight="1" hidden="1">
      <c r="A108" s="2" t="s">
        <v>253</v>
      </c>
      <c r="B108" s="20" t="s">
        <v>372</v>
      </c>
      <c r="C108" s="55"/>
      <c r="D108" s="1">
        <f t="shared" si="1"/>
        <v>0</v>
      </c>
      <c r="E108" s="55"/>
    </row>
    <row r="109" spans="1:5" ht="66.75" customHeight="1">
      <c r="A109" s="2" t="s">
        <v>116</v>
      </c>
      <c r="B109" s="20" t="s">
        <v>0</v>
      </c>
      <c r="C109" s="56">
        <v>1272730</v>
      </c>
      <c r="D109" s="1">
        <f aca="true" t="shared" si="2" ref="D109:D176">E109-C109</f>
        <v>1813610</v>
      </c>
      <c r="E109" s="56">
        <v>3086340</v>
      </c>
    </row>
    <row r="110" spans="1:5" ht="82.5" customHeight="1" hidden="1">
      <c r="A110" s="2" t="s">
        <v>254</v>
      </c>
      <c r="B110" s="20" t="s">
        <v>117</v>
      </c>
      <c r="C110" s="55"/>
      <c r="D110" s="1">
        <f t="shared" si="2"/>
        <v>0</v>
      </c>
      <c r="E110" s="55"/>
    </row>
    <row r="111" spans="1:5" ht="36" customHeight="1" hidden="1">
      <c r="A111" s="10" t="s">
        <v>255</v>
      </c>
      <c r="B111" s="19" t="s">
        <v>1</v>
      </c>
      <c r="C111" s="54">
        <f>C112</f>
        <v>0</v>
      </c>
      <c r="D111" s="1">
        <f t="shared" si="2"/>
        <v>0</v>
      </c>
      <c r="E111" s="54">
        <f>E112</f>
        <v>0</v>
      </c>
    </row>
    <row r="112" spans="1:5" ht="52.5" customHeight="1" hidden="1">
      <c r="A112" s="2" t="s">
        <v>256</v>
      </c>
      <c r="B112" s="20" t="s">
        <v>2</v>
      </c>
      <c r="C112" s="55"/>
      <c r="D112" s="1">
        <f t="shared" si="2"/>
        <v>0</v>
      </c>
      <c r="E112" s="55"/>
    </row>
    <row r="113" spans="1:5" ht="33.75" customHeight="1">
      <c r="A113" s="10" t="s">
        <v>257</v>
      </c>
      <c r="B113" s="9" t="s">
        <v>3</v>
      </c>
      <c r="C113" s="54">
        <f>C114+C115+C116+C117+C118+C119+C120+C121+C122+C123+C124+C125+C126+C127+C128+C129+C130+C131+C132+C133+C134+C135+C136</f>
        <v>860200</v>
      </c>
      <c r="D113" s="1">
        <f t="shared" si="2"/>
        <v>0</v>
      </c>
      <c r="E113" s="54">
        <f>E114+E115+E116+E117+E118+E119+E120+E121+E122+E123+E124+E125+E126+E127+E128+E129+E130+E131+E132+E133+E134+E135+E136</f>
        <v>860200</v>
      </c>
    </row>
    <row r="114" spans="1:5" ht="164.25" customHeight="1">
      <c r="A114" s="2" t="s">
        <v>258</v>
      </c>
      <c r="B114" s="12" t="s">
        <v>56</v>
      </c>
      <c r="C114" s="56">
        <v>10000</v>
      </c>
      <c r="D114" s="1">
        <f t="shared" si="2"/>
        <v>0</v>
      </c>
      <c r="E114" s="56">
        <v>10000</v>
      </c>
    </row>
    <row r="115" spans="1:5" ht="66" customHeight="1" hidden="1">
      <c r="A115" s="2" t="s">
        <v>259</v>
      </c>
      <c r="B115" s="12" t="s">
        <v>4</v>
      </c>
      <c r="C115" s="56"/>
      <c r="D115" s="1">
        <f t="shared" si="2"/>
        <v>0</v>
      </c>
      <c r="E115" s="56"/>
    </row>
    <row r="116" spans="1:5" ht="84.75" customHeight="1">
      <c r="A116" s="2" t="s">
        <v>260</v>
      </c>
      <c r="B116" s="12" t="s">
        <v>5</v>
      </c>
      <c r="C116" s="56">
        <v>10000</v>
      </c>
      <c r="D116" s="1">
        <f t="shared" si="2"/>
        <v>0</v>
      </c>
      <c r="E116" s="56">
        <v>10000</v>
      </c>
    </row>
    <row r="117" spans="1:5" ht="83.25" customHeight="1">
      <c r="A117" s="2" t="s">
        <v>261</v>
      </c>
      <c r="B117" s="12" t="s">
        <v>6</v>
      </c>
      <c r="C117" s="56">
        <v>15000</v>
      </c>
      <c r="D117" s="1">
        <f t="shared" si="2"/>
        <v>0</v>
      </c>
      <c r="E117" s="56">
        <v>15000</v>
      </c>
    </row>
    <row r="118" spans="1:5" ht="84" customHeight="1" hidden="1">
      <c r="A118" s="2" t="s">
        <v>262</v>
      </c>
      <c r="B118" s="12" t="s">
        <v>7</v>
      </c>
      <c r="C118" s="56">
        <v>0</v>
      </c>
      <c r="D118" s="1">
        <f t="shared" si="2"/>
        <v>0</v>
      </c>
      <c r="E118" s="56">
        <v>0</v>
      </c>
    </row>
    <row r="119" spans="1:5" ht="51.75" customHeight="1" hidden="1">
      <c r="A119" s="2" t="s">
        <v>266</v>
      </c>
      <c r="B119" s="12" t="s">
        <v>8</v>
      </c>
      <c r="C119" s="56"/>
      <c r="D119" s="1">
        <f t="shared" si="2"/>
        <v>0</v>
      </c>
      <c r="E119" s="56"/>
    </row>
    <row r="120" spans="1:5" ht="84" customHeight="1" hidden="1">
      <c r="A120" s="2" t="s">
        <v>267</v>
      </c>
      <c r="B120" s="12" t="s">
        <v>9</v>
      </c>
      <c r="C120" s="56"/>
      <c r="D120" s="1">
        <f t="shared" si="2"/>
        <v>0</v>
      </c>
      <c r="E120" s="56"/>
    </row>
    <row r="121" spans="1:5" ht="81.75" customHeight="1" hidden="1">
      <c r="A121" s="2" t="s">
        <v>269</v>
      </c>
      <c r="B121" s="30" t="s">
        <v>10</v>
      </c>
      <c r="C121" s="56"/>
      <c r="D121" s="1">
        <f t="shared" si="2"/>
        <v>0</v>
      </c>
      <c r="E121" s="56"/>
    </row>
    <row r="122" spans="1:5" ht="39" customHeight="1" hidden="1">
      <c r="A122" s="2" t="s">
        <v>268</v>
      </c>
      <c r="B122" s="12" t="s">
        <v>401</v>
      </c>
      <c r="C122" s="56"/>
      <c r="D122" s="1">
        <f t="shared" si="2"/>
        <v>0</v>
      </c>
      <c r="E122" s="56"/>
    </row>
    <row r="123" spans="1:5" ht="53.25" customHeight="1" hidden="1">
      <c r="A123" s="2" t="s">
        <v>270</v>
      </c>
      <c r="B123" s="12" t="s">
        <v>11</v>
      </c>
      <c r="C123" s="56"/>
      <c r="D123" s="1">
        <f t="shared" si="2"/>
        <v>0</v>
      </c>
      <c r="E123" s="56"/>
    </row>
    <row r="124" spans="1:5" ht="49.5" customHeight="1" hidden="1">
      <c r="A124" s="2" t="s">
        <v>271</v>
      </c>
      <c r="B124" s="12" t="s">
        <v>12</v>
      </c>
      <c r="C124" s="56">
        <v>0</v>
      </c>
      <c r="D124" s="1">
        <f t="shared" si="2"/>
        <v>0</v>
      </c>
      <c r="E124" s="56">
        <v>0</v>
      </c>
    </row>
    <row r="125" spans="1:5" ht="50.25" customHeight="1" hidden="1">
      <c r="A125" s="2" t="s">
        <v>272</v>
      </c>
      <c r="B125" s="12" t="s">
        <v>13</v>
      </c>
      <c r="C125" s="56"/>
      <c r="D125" s="1">
        <f t="shared" si="2"/>
        <v>0</v>
      </c>
      <c r="E125" s="56"/>
    </row>
    <row r="126" spans="1:5" ht="33" customHeight="1" hidden="1">
      <c r="A126" s="2" t="s">
        <v>273</v>
      </c>
      <c r="B126" s="12" t="s">
        <v>14</v>
      </c>
      <c r="C126" s="56">
        <v>0</v>
      </c>
      <c r="D126" s="1">
        <f t="shared" si="2"/>
        <v>0</v>
      </c>
      <c r="E126" s="56">
        <v>0</v>
      </c>
    </row>
    <row r="127" spans="1:5" ht="65.25" customHeight="1" hidden="1">
      <c r="A127" s="2" t="s">
        <v>274</v>
      </c>
      <c r="B127" s="12" t="s">
        <v>19</v>
      </c>
      <c r="C127" s="56"/>
      <c r="D127" s="1">
        <f t="shared" si="2"/>
        <v>0</v>
      </c>
      <c r="E127" s="56"/>
    </row>
    <row r="128" spans="1:5" ht="68.25" customHeight="1" hidden="1">
      <c r="A128" s="2" t="s">
        <v>275</v>
      </c>
      <c r="B128" s="12" t="s">
        <v>20</v>
      </c>
      <c r="C128" s="56"/>
      <c r="D128" s="1">
        <f t="shared" si="2"/>
        <v>0</v>
      </c>
      <c r="E128" s="56"/>
    </row>
    <row r="129" spans="1:5" ht="82.5" customHeight="1">
      <c r="A129" s="2" t="s">
        <v>276</v>
      </c>
      <c r="B129" s="12" t="s">
        <v>21</v>
      </c>
      <c r="C129" s="56">
        <v>483000</v>
      </c>
      <c r="D129" s="1">
        <f t="shared" si="2"/>
        <v>0</v>
      </c>
      <c r="E129" s="56">
        <v>483000</v>
      </c>
    </row>
    <row r="130" spans="1:5" ht="31.5" customHeight="1" hidden="1">
      <c r="A130" s="2" t="s">
        <v>65</v>
      </c>
      <c r="B130" s="12" t="s">
        <v>121</v>
      </c>
      <c r="C130" s="56"/>
      <c r="D130" s="1">
        <f t="shared" si="2"/>
        <v>0</v>
      </c>
      <c r="E130" s="56"/>
    </row>
    <row r="131" spans="1:5" ht="51.75" customHeight="1" hidden="1">
      <c r="A131" s="2" t="s">
        <v>118</v>
      </c>
      <c r="B131" s="12" t="s">
        <v>119</v>
      </c>
      <c r="C131" s="56"/>
      <c r="D131" s="1">
        <f t="shared" si="2"/>
        <v>0</v>
      </c>
      <c r="E131" s="56"/>
    </row>
    <row r="132" spans="1:5" ht="34.5" customHeight="1" hidden="1">
      <c r="A132" s="2" t="s">
        <v>120</v>
      </c>
      <c r="B132" s="12" t="s">
        <v>121</v>
      </c>
      <c r="C132" s="56">
        <v>0</v>
      </c>
      <c r="D132" s="1">
        <f t="shared" si="2"/>
        <v>0</v>
      </c>
      <c r="E132" s="56">
        <v>0</v>
      </c>
    </row>
    <row r="133" spans="1:5" ht="81" customHeight="1" hidden="1">
      <c r="A133" s="2" t="s">
        <v>277</v>
      </c>
      <c r="B133" s="12" t="s">
        <v>357</v>
      </c>
      <c r="C133" s="56"/>
      <c r="D133" s="1">
        <f t="shared" si="2"/>
        <v>0</v>
      </c>
      <c r="E133" s="56"/>
    </row>
    <row r="134" spans="1:5" ht="81.75" customHeight="1" hidden="1">
      <c r="A134" s="2" t="s">
        <v>278</v>
      </c>
      <c r="B134" s="15" t="s">
        <v>22</v>
      </c>
      <c r="C134" s="56">
        <v>0</v>
      </c>
      <c r="D134" s="1">
        <f t="shared" si="2"/>
        <v>0</v>
      </c>
      <c r="E134" s="56">
        <v>0</v>
      </c>
    </row>
    <row r="135" spans="1:5" ht="48.75" customHeight="1" hidden="1">
      <c r="A135" s="2" t="s">
        <v>279</v>
      </c>
      <c r="B135" s="15" t="s">
        <v>176</v>
      </c>
      <c r="C135" s="56">
        <v>0</v>
      </c>
      <c r="D135" s="1">
        <f t="shared" si="2"/>
        <v>0</v>
      </c>
      <c r="E135" s="56">
        <v>0</v>
      </c>
    </row>
    <row r="136" spans="1:5" ht="69.75" customHeight="1">
      <c r="A136" s="2" t="s">
        <v>280</v>
      </c>
      <c r="B136" s="12" t="s">
        <v>23</v>
      </c>
      <c r="C136" s="56">
        <v>342200</v>
      </c>
      <c r="D136" s="1">
        <f t="shared" si="2"/>
        <v>0</v>
      </c>
      <c r="E136" s="56">
        <v>342200</v>
      </c>
    </row>
    <row r="137" spans="1:5" ht="66.75" customHeight="1" hidden="1">
      <c r="A137" s="2" t="s">
        <v>24</v>
      </c>
      <c r="B137" s="3" t="s">
        <v>25</v>
      </c>
      <c r="C137" s="56"/>
      <c r="D137" s="1">
        <f t="shared" si="2"/>
        <v>0</v>
      </c>
      <c r="E137" s="56"/>
    </row>
    <row r="138" spans="1:5" ht="19.5" customHeight="1" hidden="1">
      <c r="A138" s="10" t="s">
        <v>281</v>
      </c>
      <c r="B138" s="9" t="s">
        <v>26</v>
      </c>
      <c r="C138" s="54">
        <f>C139+C140</f>
        <v>0</v>
      </c>
      <c r="D138" s="1">
        <f t="shared" si="2"/>
        <v>0</v>
      </c>
      <c r="E138" s="54">
        <f>E139+E140</f>
        <v>0</v>
      </c>
    </row>
    <row r="139" spans="1:5" ht="35.25" customHeight="1" hidden="1">
      <c r="A139" s="2" t="s">
        <v>282</v>
      </c>
      <c r="B139" s="12" t="s">
        <v>27</v>
      </c>
      <c r="C139" s="54"/>
      <c r="D139" s="1">
        <f t="shared" si="2"/>
        <v>0</v>
      </c>
      <c r="E139" s="54"/>
    </row>
    <row r="140" spans="1:5" ht="35.25" customHeight="1" hidden="1">
      <c r="A140" s="2" t="s">
        <v>283</v>
      </c>
      <c r="B140" s="12" t="s">
        <v>28</v>
      </c>
      <c r="C140" s="56"/>
      <c r="D140" s="1">
        <f t="shared" si="2"/>
        <v>0</v>
      </c>
      <c r="E140" s="56"/>
    </row>
    <row r="141" spans="1:5" ht="17.25" customHeight="1">
      <c r="A141" s="10" t="s">
        <v>285</v>
      </c>
      <c r="B141" s="9" t="s">
        <v>29</v>
      </c>
      <c r="C141" s="54">
        <f>C142+C282+C284+C286+C293</f>
        <v>326501629.51</v>
      </c>
      <c r="D141" s="5">
        <f t="shared" si="2"/>
        <v>58582983.600000024</v>
      </c>
      <c r="E141" s="54">
        <f>E142+E282+E284+E286+E293</f>
        <v>385084613.11</v>
      </c>
    </row>
    <row r="142" spans="1:5" ht="54" customHeight="1">
      <c r="A142" s="10" t="s">
        <v>284</v>
      </c>
      <c r="B142" s="9" t="s">
        <v>34</v>
      </c>
      <c r="C142" s="54">
        <f>C143+C149+C212+C267+C277</f>
        <v>328289900</v>
      </c>
      <c r="D142" s="5">
        <f t="shared" si="2"/>
        <v>56716630</v>
      </c>
      <c r="E142" s="54">
        <f>E143+E149+E212+E267+E277</f>
        <v>385006530</v>
      </c>
    </row>
    <row r="143" spans="1:5" ht="39" customHeight="1">
      <c r="A143" s="10" t="s">
        <v>286</v>
      </c>
      <c r="B143" s="9" t="s">
        <v>30</v>
      </c>
      <c r="C143" s="54">
        <f>C144+C145+C146+C147+C148</f>
        <v>143774000</v>
      </c>
      <c r="D143" s="5">
        <f t="shared" si="2"/>
        <v>5655000</v>
      </c>
      <c r="E143" s="54">
        <f>E144+E145+E146+E147+E148</f>
        <v>149429000</v>
      </c>
    </row>
    <row r="144" spans="1:5" ht="42" customHeight="1">
      <c r="A144" s="2" t="s">
        <v>287</v>
      </c>
      <c r="B144" s="3" t="s">
        <v>31</v>
      </c>
      <c r="C144" s="56">
        <v>143774000</v>
      </c>
      <c r="D144" s="1">
        <f t="shared" si="2"/>
        <v>0</v>
      </c>
      <c r="E144" s="56">
        <v>143774000</v>
      </c>
    </row>
    <row r="145" spans="1:5" ht="35.25" customHeight="1" hidden="1">
      <c r="A145" s="2" t="s">
        <v>287</v>
      </c>
      <c r="B145" s="3" t="s">
        <v>31</v>
      </c>
      <c r="C145" s="56">
        <v>0</v>
      </c>
      <c r="D145" s="1">
        <f t="shared" si="2"/>
        <v>0</v>
      </c>
      <c r="E145" s="56">
        <v>0</v>
      </c>
    </row>
    <row r="146" spans="1:5" ht="51" customHeight="1">
      <c r="A146" s="2" t="s">
        <v>288</v>
      </c>
      <c r="B146" s="3" t="s">
        <v>32</v>
      </c>
      <c r="C146" s="56"/>
      <c r="D146" s="1">
        <f t="shared" si="2"/>
        <v>5655000</v>
      </c>
      <c r="E146" s="56">
        <v>5655000</v>
      </c>
    </row>
    <row r="147" spans="1:5" ht="69.75" customHeight="1" hidden="1">
      <c r="A147" s="2" t="s">
        <v>392</v>
      </c>
      <c r="B147" s="3" t="s">
        <v>402</v>
      </c>
      <c r="C147" s="56"/>
      <c r="D147" s="1">
        <f t="shared" si="2"/>
        <v>0</v>
      </c>
      <c r="E147" s="56"/>
    </row>
    <row r="148" spans="1:5" ht="31.5" hidden="1">
      <c r="A148" s="2" t="s">
        <v>289</v>
      </c>
      <c r="B148" s="3" t="s">
        <v>150</v>
      </c>
      <c r="C148" s="56">
        <v>0</v>
      </c>
      <c r="D148" s="1">
        <f t="shared" si="2"/>
        <v>0</v>
      </c>
      <c r="E148" s="56">
        <v>0</v>
      </c>
    </row>
    <row r="149" spans="1:5" s="44" customFormat="1" ht="50.25" customHeight="1">
      <c r="A149" s="10" t="s">
        <v>290</v>
      </c>
      <c r="B149" s="9" t="s">
        <v>403</v>
      </c>
      <c r="C149" s="54">
        <f>C150+C151+C152+C153+C154+C155+C157+C158+C159+C160+C166+C164+C167+C168+C169+C170+C171+C172+C173+C174+C175+C176+C178+C179+C180+C181+C186+C187+C184+C185</f>
        <v>5866400</v>
      </c>
      <c r="D149" s="5">
        <f t="shared" si="2"/>
        <v>11411435.170000002</v>
      </c>
      <c r="E149" s="54">
        <f>E150+E151+E152+E153+E154+E155+E157+E158+E159+E160+E166+E164+E167+E168+E169+E170+E171+E172+E173+E174+E175+E176+E178+E179+E180+E181+E186+E187+E184+E185</f>
        <v>17277835.17</v>
      </c>
    </row>
    <row r="150" spans="1:5" ht="35.25" customHeight="1" hidden="1">
      <c r="A150" s="2" t="s">
        <v>291</v>
      </c>
      <c r="B150" s="3" t="s">
        <v>33</v>
      </c>
      <c r="C150" s="55"/>
      <c r="D150" s="1">
        <f t="shared" si="2"/>
        <v>0</v>
      </c>
      <c r="E150" s="55"/>
    </row>
    <row r="151" spans="1:5" ht="34.5" customHeight="1" hidden="1">
      <c r="A151" s="2" t="s">
        <v>292</v>
      </c>
      <c r="B151" s="3" t="s">
        <v>36</v>
      </c>
      <c r="C151" s="55">
        <v>0</v>
      </c>
      <c r="D151" s="1">
        <f t="shared" si="2"/>
        <v>0</v>
      </c>
      <c r="E151" s="55">
        <v>0</v>
      </c>
    </row>
    <row r="152" spans="1:5" ht="68.25" customHeight="1" hidden="1">
      <c r="A152" s="2" t="s">
        <v>293</v>
      </c>
      <c r="B152" s="3" t="s">
        <v>37</v>
      </c>
      <c r="C152" s="55"/>
      <c r="D152" s="1">
        <f t="shared" si="2"/>
        <v>0</v>
      </c>
      <c r="E152" s="55"/>
    </row>
    <row r="153" spans="1:5" ht="81" customHeight="1" hidden="1">
      <c r="A153" s="2" t="s">
        <v>294</v>
      </c>
      <c r="B153" s="3" t="s">
        <v>38</v>
      </c>
      <c r="C153" s="55"/>
      <c r="D153" s="1">
        <f t="shared" si="2"/>
        <v>0</v>
      </c>
      <c r="E153" s="55"/>
    </row>
    <row r="154" spans="1:5" ht="98.25" customHeight="1" hidden="1">
      <c r="A154" s="2" t="s">
        <v>295</v>
      </c>
      <c r="B154" s="3" t="s">
        <v>81</v>
      </c>
      <c r="C154" s="56"/>
      <c r="D154" s="1">
        <f t="shared" si="2"/>
        <v>0</v>
      </c>
      <c r="E154" s="56"/>
    </row>
    <row r="155" spans="1:5" ht="51.75" customHeight="1" hidden="1">
      <c r="A155" s="2" t="s">
        <v>296</v>
      </c>
      <c r="B155" s="3" t="s">
        <v>39</v>
      </c>
      <c r="C155" s="56">
        <v>0</v>
      </c>
      <c r="D155" s="1">
        <f t="shared" si="2"/>
        <v>0</v>
      </c>
      <c r="E155" s="56">
        <v>0</v>
      </c>
    </row>
    <row r="156" spans="1:5" ht="116.25" customHeight="1" hidden="1">
      <c r="A156" s="2" t="s">
        <v>297</v>
      </c>
      <c r="B156" s="3" t="s">
        <v>358</v>
      </c>
      <c r="C156" s="56">
        <v>0</v>
      </c>
      <c r="D156" s="1">
        <f t="shared" si="2"/>
        <v>0</v>
      </c>
      <c r="E156" s="56">
        <v>0</v>
      </c>
    </row>
    <row r="157" spans="1:5" ht="35.25" customHeight="1" hidden="1">
      <c r="A157" s="2" t="s">
        <v>298</v>
      </c>
      <c r="B157" s="3" t="s">
        <v>40</v>
      </c>
      <c r="C157" s="56"/>
      <c r="D157" s="1">
        <f t="shared" si="2"/>
        <v>0</v>
      </c>
      <c r="E157" s="56"/>
    </row>
    <row r="158" spans="1:5" ht="69.75" customHeight="1" hidden="1">
      <c r="A158" s="22" t="s">
        <v>299</v>
      </c>
      <c r="B158" s="3" t="s">
        <v>198</v>
      </c>
      <c r="C158" s="55"/>
      <c r="D158" s="1">
        <f t="shared" si="2"/>
        <v>0</v>
      </c>
      <c r="E158" s="55"/>
    </row>
    <row r="159" spans="1:5" ht="51" customHeight="1" hidden="1">
      <c r="A159" s="2" t="s">
        <v>376</v>
      </c>
      <c r="B159" s="3" t="s">
        <v>41</v>
      </c>
      <c r="C159" s="55"/>
      <c r="D159" s="1">
        <f t="shared" si="2"/>
        <v>0</v>
      </c>
      <c r="E159" s="55"/>
    </row>
    <row r="160" spans="1:5" ht="66.75" customHeight="1">
      <c r="A160" s="2" t="s">
        <v>300</v>
      </c>
      <c r="B160" s="3" t="s">
        <v>404</v>
      </c>
      <c r="C160" s="57">
        <f>C161+C162+C163</f>
        <v>0</v>
      </c>
      <c r="D160" s="1">
        <f t="shared" si="2"/>
        <v>732800</v>
      </c>
      <c r="E160" s="57">
        <f>E161+E162+E163</f>
        <v>732800</v>
      </c>
    </row>
    <row r="161" spans="1:7" ht="145.5" customHeight="1">
      <c r="A161" s="2" t="s">
        <v>300</v>
      </c>
      <c r="B161" s="3" t="s">
        <v>420</v>
      </c>
      <c r="C161" s="55"/>
      <c r="D161" s="1">
        <f t="shared" si="2"/>
        <v>732800</v>
      </c>
      <c r="E161" s="55">
        <v>732800</v>
      </c>
      <c r="G161" s="4">
        <v>912</v>
      </c>
    </row>
    <row r="162" spans="1:5" ht="148.5" customHeight="1" hidden="1">
      <c r="A162" s="2" t="s">
        <v>300</v>
      </c>
      <c r="B162" s="3" t="s">
        <v>433</v>
      </c>
      <c r="C162" s="55"/>
      <c r="D162" s="1">
        <f t="shared" si="2"/>
        <v>0</v>
      </c>
      <c r="E162" s="55"/>
    </row>
    <row r="163" spans="1:5" ht="72" customHeight="1" hidden="1">
      <c r="A163" s="2" t="s">
        <v>300</v>
      </c>
      <c r="B163" s="3" t="s">
        <v>434</v>
      </c>
      <c r="C163" s="55"/>
      <c r="D163" s="1">
        <f t="shared" si="2"/>
        <v>0</v>
      </c>
      <c r="E163" s="55"/>
    </row>
    <row r="164" spans="1:5" ht="52.5" customHeight="1" hidden="1">
      <c r="A164" s="2" t="s">
        <v>301</v>
      </c>
      <c r="B164" s="3" t="s">
        <v>208</v>
      </c>
      <c r="C164" s="55">
        <v>0</v>
      </c>
      <c r="D164" s="1">
        <f t="shared" si="2"/>
        <v>0</v>
      </c>
      <c r="E164" s="55">
        <v>0</v>
      </c>
    </row>
    <row r="165" spans="1:5" ht="84" customHeight="1" hidden="1">
      <c r="A165" s="2" t="s">
        <v>302</v>
      </c>
      <c r="B165" s="3" t="s">
        <v>132</v>
      </c>
      <c r="C165" s="55">
        <v>0</v>
      </c>
      <c r="D165" s="1">
        <f t="shared" si="2"/>
        <v>0</v>
      </c>
      <c r="E165" s="55">
        <v>0</v>
      </c>
    </row>
    <row r="166" spans="1:5" ht="63" customHeight="1" hidden="1">
      <c r="A166" s="2" t="s">
        <v>303</v>
      </c>
      <c r="B166" s="3" t="s">
        <v>43</v>
      </c>
      <c r="C166" s="55"/>
      <c r="D166" s="1">
        <f t="shared" si="2"/>
        <v>0</v>
      </c>
      <c r="E166" s="55"/>
    </row>
    <row r="167" spans="1:5" ht="66.75" customHeight="1" hidden="1">
      <c r="A167" s="2" t="s">
        <v>304</v>
      </c>
      <c r="B167" s="3" t="s">
        <v>15</v>
      </c>
      <c r="C167" s="55"/>
      <c r="D167" s="1">
        <f t="shared" si="2"/>
        <v>0</v>
      </c>
      <c r="E167" s="55"/>
    </row>
    <row r="168" spans="1:7" ht="66" customHeight="1">
      <c r="A168" s="2" t="s">
        <v>305</v>
      </c>
      <c r="B168" s="3" t="s">
        <v>61</v>
      </c>
      <c r="C168" s="55"/>
      <c r="D168" s="1">
        <f t="shared" si="2"/>
        <v>1348600</v>
      </c>
      <c r="E168" s="55">
        <v>1348600</v>
      </c>
      <c r="G168" s="4">
        <v>911</v>
      </c>
    </row>
    <row r="169" spans="1:5" ht="68.25" customHeight="1" hidden="1">
      <c r="A169" s="2" t="s">
        <v>306</v>
      </c>
      <c r="B169" s="3" t="s">
        <v>210</v>
      </c>
      <c r="C169" s="55"/>
      <c r="D169" s="1">
        <f t="shared" si="2"/>
        <v>0</v>
      </c>
      <c r="E169" s="55"/>
    </row>
    <row r="170" spans="1:5" ht="103.5" customHeight="1" hidden="1">
      <c r="A170" s="2" t="s">
        <v>307</v>
      </c>
      <c r="B170" s="3" t="s">
        <v>405</v>
      </c>
      <c r="C170" s="55">
        <v>0</v>
      </c>
      <c r="D170" s="1">
        <f t="shared" si="2"/>
        <v>0</v>
      </c>
      <c r="E170" s="55">
        <v>0</v>
      </c>
    </row>
    <row r="171" spans="1:5" ht="127.5" customHeight="1" hidden="1">
      <c r="A171" s="2" t="s">
        <v>308</v>
      </c>
      <c r="B171" s="3" t="s">
        <v>435</v>
      </c>
      <c r="C171" s="55"/>
      <c r="D171" s="1">
        <f t="shared" si="2"/>
        <v>0</v>
      </c>
      <c r="E171" s="55"/>
    </row>
    <row r="172" spans="1:5" ht="129" customHeight="1" hidden="1">
      <c r="A172" s="2" t="s">
        <v>309</v>
      </c>
      <c r="B172" s="3" t="s">
        <v>205</v>
      </c>
      <c r="C172" s="55">
        <v>0</v>
      </c>
      <c r="D172" s="1">
        <f t="shared" si="2"/>
        <v>0</v>
      </c>
      <c r="E172" s="55">
        <v>0</v>
      </c>
    </row>
    <row r="173" spans="1:5" ht="65.25" customHeight="1" hidden="1">
      <c r="A173" s="2" t="s">
        <v>310</v>
      </c>
      <c r="B173" s="3" t="s">
        <v>62</v>
      </c>
      <c r="C173" s="55">
        <v>0</v>
      </c>
      <c r="D173" s="1">
        <f t="shared" si="2"/>
        <v>0</v>
      </c>
      <c r="E173" s="55">
        <v>0</v>
      </c>
    </row>
    <row r="174" spans="1:6" ht="78" customHeight="1" hidden="1">
      <c r="A174" s="2" t="s">
        <v>311</v>
      </c>
      <c r="B174" s="3" t="s">
        <v>436</v>
      </c>
      <c r="C174" s="55"/>
      <c r="D174" s="1">
        <f t="shared" si="2"/>
        <v>0</v>
      </c>
      <c r="E174" s="55"/>
      <c r="F174" s="25"/>
    </row>
    <row r="175" spans="1:5" ht="96" customHeight="1" hidden="1">
      <c r="A175" s="2" t="s">
        <v>312</v>
      </c>
      <c r="B175" s="3" t="s">
        <v>206</v>
      </c>
      <c r="C175" s="55">
        <v>0</v>
      </c>
      <c r="D175" s="1">
        <f t="shared" si="2"/>
        <v>0</v>
      </c>
      <c r="E175" s="55">
        <v>0</v>
      </c>
    </row>
    <row r="176" spans="1:5" ht="48.75" customHeight="1" hidden="1">
      <c r="A176" s="2" t="s">
        <v>313</v>
      </c>
      <c r="B176" s="3" t="s">
        <v>368</v>
      </c>
      <c r="C176" s="56">
        <v>0</v>
      </c>
      <c r="D176" s="1">
        <f t="shared" si="2"/>
        <v>0</v>
      </c>
      <c r="E176" s="56">
        <v>0</v>
      </c>
    </row>
    <row r="177" spans="1:5" ht="51" customHeight="1" hidden="1">
      <c r="A177" s="2" t="s">
        <v>314</v>
      </c>
      <c r="B177" s="3" t="s">
        <v>360</v>
      </c>
      <c r="C177" s="56">
        <v>0</v>
      </c>
      <c r="D177" s="1">
        <f aca="true" t="shared" si="3" ref="D177:D273">E177-C177</f>
        <v>0</v>
      </c>
      <c r="E177" s="56">
        <v>0</v>
      </c>
    </row>
    <row r="178" spans="1:5" ht="64.5" customHeight="1" hidden="1">
      <c r="A178" s="2" t="s">
        <v>315</v>
      </c>
      <c r="B178" s="3" t="s">
        <v>42</v>
      </c>
      <c r="C178" s="56">
        <v>0</v>
      </c>
      <c r="D178" s="1">
        <f t="shared" si="3"/>
        <v>0</v>
      </c>
      <c r="E178" s="56">
        <v>0</v>
      </c>
    </row>
    <row r="179" spans="1:5" ht="51.75" customHeight="1" hidden="1">
      <c r="A179" s="2" t="s">
        <v>316</v>
      </c>
      <c r="B179" s="3" t="s">
        <v>156</v>
      </c>
      <c r="C179" s="55">
        <v>0</v>
      </c>
      <c r="D179" s="1">
        <f t="shared" si="3"/>
        <v>0</v>
      </c>
      <c r="E179" s="55">
        <v>0</v>
      </c>
    </row>
    <row r="180" spans="1:5" ht="51.75" customHeight="1" hidden="1">
      <c r="A180" s="2" t="s">
        <v>383</v>
      </c>
      <c r="B180" s="3" t="s">
        <v>385</v>
      </c>
      <c r="C180" s="55"/>
      <c r="D180" s="1">
        <f t="shared" si="3"/>
        <v>0</v>
      </c>
      <c r="E180" s="55"/>
    </row>
    <row r="181" spans="1:5" ht="63.75" customHeight="1">
      <c r="A181" s="2" t="s">
        <v>384</v>
      </c>
      <c r="B181" s="3" t="s">
        <v>386</v>
      </c>
      <c r="C181" s="55"/>
      <c r="D181" s="1">
        <f>D182+D183</f>
        <v>1350000</v>
      </c>
      <c r="E181" s="55">
        <f>E182+E183</f>
        <v>1710700</v>
      </c>
    </row>
    <row r="182" spans="1:7" ht="114" customHeight="1">
      <c r="A182" s="2" t="s">
        <v>384</v>
      </c>
      <c r="B182" s="3" t="s">
        <v>476</v>
      </c>
      <c r="C182" s="55"/>
      <c r="D182" s="1">
        <f t="shared" si="3"/>
        <v>1350000</v>
      </c>
      <c r="E182" s="55">
        <v>1350000</v>
      </c>
      <c r="G182" s="4">
        <v>975</v>
      </c>
    </row>
    <row r="183" spans="1:7" ht="87" customHeight="1">
      <c r="A183" s="2" t="s">
        <v>384</v>
      </c>
      <c r="B183" s="3" t="s">
        <v>477</v>
      </c>
      <c r="C183" s="55" t="s">
        <v>477</v>
      </c>
      <c r="D183" s="1"/>
      <c r="E183" s="55">
        <v>360700</v>
      </c>
      <c r="F183" s="4">
        <v>2978</v>
      </c>
      <c r="G183" s="4">
        <v>978</v>
      </c>
    </row>
    <row r="184" spans="1:5" ht="51.75" customHeight="1" hidden="1">
      <c r="A184" s="2" t="s">
        <v>393</v>
      </c>
      <c r="B184" s="3" t="s">
        <v>394</v>
      </c>
      <c r="C184" s="55"/>
      <c r="D184" s="1">
        <f t="shared" si="3"/>
        <v>0</v>
      </c>
      <c r="E184" s="55"/>
    </row>
    <row r="185" spans="1:5" ht="51.75" customHeight="1" hidden="1">
      <c r="A185" s="2" t="s">
        <v>393</v>
      </c>
      <c r="B185" s="3" t="s">
        <v>394</v>
      </c>
      <c r="C185" s="55"/>
      <c r="D185" s="1">
        <f>E185-C185</f>
        <v>0</v>
      </c>
      <c r="E185" s="55"/>
    </row>
    <row r="186" spans="1:5" ht="69" customHeight="1" hidden="1">
      <c r="A186" s="2" t="s">
        <v>437</v>
      </c>
      <c r="B186" s="3" t="s">
        <v>438</v>
      </c>
      <c r="C186" s="55"/>
      <c r="D186" s="1">
        <f>E186-C186</f>
        <v>0</v>
      </c>
      <c r="E186" s="55"/>
    </row>
    <row r="187" spans="1:5" ht="34.5" customHeight="1">
      <c r="A187" s="2" t="s">
        <v>317</v>
      </c>
      <c r="B187" s="3" t="s">
        <v>63</v>
      </c>
      <c r="C187" s="54">
        <f>C188+C189+C190+C191+C192+C193+C194+C195+C196+C197+C198+C199+C201+C202+C203+C204+C205+C206+C207+C211</f>
        <v>5866400</v>
      </c>
      <c r="D187" s="1">
        <f t="shared" si="3"/>
        <v>7619335.17</v>
      </c>
      <c r="E187" s="54">
        <f>E188+E189+E190+E191+E192+E193+E194+E195+E196+E197+E198+E199+E200+E201+E202+E203+E204+E205+E206+E207+E208+E209+E210+E211</f>
        <v>13485735.17</v>
      </c>
    </row>
    <row r="188" spans="1:5" ht="34.5" customHeight="1" hidden="1">
      <c r="A188" s="2" t="s">
        <v>317</v>
      </c>
      <c r="B188" s="3" t="s">
        <v>64</v>
      </c>
      <c r="C188" s="55">
        <v>0</v>
      </c>
      <c r="D188" s="1">
        <f t="shared" si="3"/>
        <v>0</v>
      </c>
      <c r="E188" s="55">
        <v>0</v>
      </c>
    </row>
    <row r="189" spans="1:5" ht="36" customHeight="1" hidden="1">
      <c r="A189" s="2" t="s">
        <v>317</v>
      </c>
      <c r="B189" s="3" t="s">
        <v>151</v>
      </c>
      <c r="C189" s="55">
        <v>0</v>
      </c>
      <c r="D189" s="1">
        <f t="shared" si="3"/>
        <v>0</v>
      </c>
      <c r="E189" s="55">
        <v>0</v>
      </c>
    </row>
    <row r="190" spans="1:5" ht="83.25" customHeight="1" hidden="1">
      <c r="A190" s="2" t="s">
        <v>317</v>
      </c>
      <c r="B190" s="3" t="s">
        <v>395</v>
      </c>
      <c r="C190" s="55"/>
      <c r="D190" s="1">
        <f t="shared" si="3"/>
        <v>0</v>
      </c>
      <c r="E190" s="55"/>
    </row>
    <row r="191" spans="1:7" ht="83.25" customHeight="1">
      <c r="A191" s="11" t="s">
        <v>317</v>
      </c>
      <c r="B191" s="3" t="s">
        <v>429</v>
      </c>
      <c r="C191" s="55">
        <v>1404000</v>
      </c>
      <c r="D191" s="1">
        <f t="shared" si="3"/>
        <v>0</v>
      </c>
      <c r="E191" s="55">
        <v>1404000</v>
      </c>
      <c r="F191" s="4">
        <v>918</v>
      </c>
      <c r="G191" s="61">
        <v>918</v>
      </c>
    </row>
    <row r="192" spans="1:5" ht="83.25" customHeight="1" hidden="1">
      <c r="A192" s="11" t="s">
        <v>317</v>
      </c>
      <c r="B192" s="3" t="s">
        <v>440</v>
      </c>
      <c r="C192" s="55"/>
      <c r="D192" s="1"/>
      <c r="E192" s="55"/>
    </row>
    <row r="193" spans="1:5" ht="103.5" customHeight="1" hidden="1">
      <c r="A193" s="11" t="s">
        <v>317</v>
      </c>
      <c r="B193" s="3" t="s">
        <v>441</v>
      </c>
      <c r="C193" s="55"/>
      <c r="D193" s="1"/>
      <c r="E193" s="55"/>
    </row>
    <row r="194" spans="1:5" ht="141.75" customHeight="1" hidden="1">
      <c r="A194" s="11" t="s">
        <v>317</v>
      </c>
      <c r="B194" s="3" t="s">
        <v>442</v>
      </c>
      <c r="C194" s="55">
        <v>0</v>
      </c>
      <c r="D194" s="1">
        <f t="shared" si="3"/>
        <v>0</v>
      </c>
      <c r="E194" s="55">
        <v>0</v>
      </c>
    </row>
    <row r="195" spans="1:5" ht="86.25" customHeight="1" hidden="1">
      <c r="A195" s="2" t="s">
        <v>317</v>
      </c>
      <c r="B195" s="3" t="s">
        <v>396</v>
      </c>
      <c r="C195" s="55"/>
      <c r="D195" s="1">
        <f t="shared" si="3"/>
        <v>0</v>
      </c>
      <c r="E195" s="55"/>
    </row>
    <row r="196" spans="1:7" ht="60" customHeight="1">
      <c r="A196" s="2" t="s">
        <v>317</v>
      </c>
      <c r="B196" s="3" t="s">
        <v>443</v>
      </c>
      <c r="C196" s="55"/>
      <c r="D196" s="1">
        <f t="shared" si="3"/>
        <v>1544700</v>
      </c>
      <c r="E196" s="55">
        <v>1544700</v>
      </c>
      <c r="G196" s="4">
        <v>921</v>
      </c>
    </row>
    <row r="197" spans="1:7" s="7" customFormat="1" ht="69.75" customHeight="1">
      <c r="A197" s="2" t="s">
        <v>317</v>
      </c>
      <c r="B197" s="8" t="s">
        <v>444</v>
      </c>
      <c r="C197" s="55"/>
      <c r="D197" s="1">
        <f t="shared" si="3"/>
        <v>4454800</v>
      </c>
      <c r="E197" s="55">
        <v>4454800</v>
      </c>
      <c r="G197" s="7">
        <v>922</v>
      </c>
    </row>
    <row r="198" spans="1:5" ht="84" customHeight="1" hidden="1">
      <c r="A198" s="2" t="s">
        <v>317</v>
      </c>
      <c r="B198" s="3" t="s">
        <v>66</v>
      </c>
      <c r="C198" s="55"/>
      <c r="D198" s="1">
        <f t="shared" si="3"/>
        <v>0</v>
      </c>
      <c r="E198" s="55"/>
    </row>
    <row r="199" spans="1:5" ht="69" customHeight="1" hidden="1">
      <c r="A199" s="2" t="s">
        <v>317</v>
      </c>
      <c r="B199" s="3" t="s">
        <v>209</v>
      </c>
      <c r="C199" s="55"/>
      <c r="D199" s="1">
        <f t="shared" si="3"/>
        <v>0</v>
      </c>
      <c r="E199" s="55"/>
    </row>
    <row r="200" spans="1:7" ht="86.25" customHeight="1">
      <c r="A200" s="2" t="s">
        <v>317</v>
      </c>
      <c r="B200" s="3" t="s">
        <v>479</v>
      </c>
      <c r="C200" s="55"/>
      <c r="D200" s="1">
        <f t="shared" si="3"/>
        <v>97200</v>
      </c>
      <c r="E200" s="55">
        <v>97200</v>
      </c>
      <c r="G200" s="4">
        <v>914</v>
      </c>
    </row>
    <row r="201" spans="1:12" ht="120" customHeight="1">
      <c r="A201" s="2" t="s">
        <v>317</v>
      </c>
      <c r="B201" s="12" t="s">
        <v>466</v>
      </c>
      <c r="C201" s="55">
        <v>5800</v>
      </c>
      <c r="D201" s="1">
        <f t="shared" si="3"/>
        <v>-600</v>
      </c>
      <c r="E201" s="55">
        <v>5200</v>
      </c>
      <c r="F201" s="4">
        <v>90</v>
      </c>
      <c r="G201" s="7">
        <v>90</v>
      </c>
      <c r="L201" s="7"/>
    </row>
    <row r="202" spans="1:7" ht="128.25" customHeight="1">
      <c r="A202" s="2" t="s">
        <v>317</v>
      </c>
      <c r="B202" s="23" t="s">
        <v>410</v>
      </c>
      <c r="C202" s="55">
        <v>1725600</v>
      </c>
      <c r="D202" s="1">
        <f t="shared" si="3"/>
        <v>0</v>
      </c>
      <c r="E202" s="55">
        <v>1725600</v>
      </c>
      <c r="F202" s="4">
        <v>966</v>
      </c>
      <c r="G202" s="62">
        <v>966</v>
      </c>
    </row>
    <row r="203" spans="1:7" ht="34.5" customHeight="1" hidden="1">
      <c r="A203" s="2" t="s">
        <v>317</v>
      </c>
      <c r="B203" s="3" t="s">
        <v>67</v>
      </c>
      <c r="C203" s="55">
        <v>0</v>
      </c>
      <c r="D203" s="1">
        <f t="shared" si="3"/>
        <v>0</v>
      </c>
      <c r="E203" s="55">
        <v>0</v>
      </c>
      <c r="G203" s="7"/>
    </row>
    <row r="204" spans="1:7" ht="81" customHeight="1" hidden="1">
      <c r="A204" s="2" t="s">
        <v>317</v>
      </c>
      <c r="B204" s="12" t="s">
        <v>439</v>
      </c>
      <c r="C204" s="55"/>
      <c r="D204" s="1">
        <f t="shared" si="3"/>
        <v>0</v>
      </c>
      <c r="E204" s="55"/>
      <c r="G204" s="7"/>
    </row>
    <row r="205" spans="1:7" ht="84.75" customHeight="1" hidden="1">
      <c r="A205" s="2" t="s">
        <v>317</v>
      </c>
      <c r="B205" s="3" t="s">
        <v>147</v>
      </c>
      <c r="C205" s="55">
        <v>0</v>
      </c>
      <c r="D205" s="1">
        <f t="shared" si="3"/>
        <v>0</v>
      </c>
      <c r="E205" s="55">
        <v>0</v>
      </c>
      <c r="G205" s="7"/>
    </row>
    <row r="206" spans="1:7" ht="115.5" customHeight="1">
      <c r="A206" s="2" t="s">
        <v>317</v>
      </c>
      <c r="B206" s="23" t="s">
        <v>411</v>
      </c>
      <c r="C206" s="55">
        <v>2731000</v>
      </c>
      <c r="D206" s="1">
        <f t="shared" si="3"/>
        <v>0</v>
      </c>
      <c r="E206" s="55">
        <v>2731000</v>
      </c>
      <c r="F206" s="29">
        <v>981</v>
      </c>
      <c r="G206" s="62">
        <v>981</v>
      </c>
    </row>
    <row r="207" spans="1:6" ht="67.5" customHeight="1">
      <c r="A207" s="2" t="s">
        <v>317</v>
      </c>
      <c r="B207" s="3" t="s">
        <v>387</v>
      </c>
      <c r="C207" s="55"/>
      <c r="D207" s="1">
        <f t="shared" si="3"/>
        <v>0</v>
      </c>
      <c r="E207" s="55"/>
      <c r="F207" s="29"/>
    </row>
    <row r="208" spans="1:7" ht="69.75" customHeight="1">
      <c r="A208" s="2" t="s">
        <v>317</v>
      </c>
      <c r="B208" s="3" t="s">
        <v>478</v>
      </c>
      <c r="C208" s="55"/>
      <c r="D208" s="1">
        <f t="shared" si="3"/>
        <v>19300</v>
      </c>
      <c r="E208" s="55">
        <v>19300</v>
      </c>
      <c r="F208" s="29">
        <v>904</v>
      </c>
      <c r="G208" s="4">
        <v>904</v>
      </c>
    </row>
    <row r="209" spans="1:7" ht="115.5" customHeight="1">
      <c r="A209" s="2" t="s">
        <v>317</v>
      </c>
      <c r="B209" s="3" t="s">
        <v>480</v>
      </c>
      <c r="C209" s="55"/>
      <c r="D209" s="1">
        <f t="shared" si="3"/>
        <v>1403935.17</v>
      </c>
      <c r="E209" s="55">
        <v>1403935.17</v>
      </c>
      <c r="F209" s="29">
        <v>970</v>
      </c>
      <c r="G209" s="4">
        <v>970</v>
      </c>
    </row>
    <row r="210" spans="1:6" ht="115.5" customHeight="1">
      <c r="A210" s="2" t="s">
        <v>317</v>
      </c>
      <c r="B210" s="3" t="s">
        <v>486</v>
      </c>
      <c r="C210" s="55"/>
      <c r="D210" s="1">
        <f t="shared" si="3"/>
        <v>100000</v>
      </c>
      <c r="E210" s="55">
        <v>100000</v>
      </c>
      <c r="F210" s="29">
        <v>91</v>
      </c>
    </row>
    <row r="211" spans="1:6" ht="116.25" customHeight="1" hidden="1">
      <c r="A211" s="2" t="s">
        <v>317</v>
      </c>
      <c r="B211" s="3" t="s">
        <v>421</v>
      </c>
      <c r="C211" s="55">
        <v>0</v>
      </c>
      <c r="D211" s="1">
        <f t="shared" si="3"/>
        <v>0</v>
      </c>
      <c r="E211" s="55">
        <v>0</v>
      </c>
      <c r="F211" s="29"/>
    </row>
    <row r="212" spans="1:5" ht="34.5" customHeight="1">
      <c r="A212" s="2" t="s">
        <v>318</v>
      </c>
      <c r="B212" s="3" t="s">
        <v>68</v>
      </c>
      <c r="C212" s="54">
        <f>C213+C214+C215+C216+C218+C219+C220+C221+C222+C223+C224+C225+C226+C247+C248+C249+C255+C257+C258+C260+C262+C263+C264+C265+C266</f>
        <v>176149500</v>
      </c>
      <c r="D212" s="5">
        <f t="shared" si="3"/>
        <v>7129500</v>
      </c>
      <c r="E212" s="54">
        <f>E213+E214+E215+E216+E218+E219+E220+E221+E222+E223+E224+E225+E226+E247+E248+E249+E255+E257+E258+E260+E262+E263+E264+E265+E266</f>
        <v>183279000</v>
      </c>
    </row>
    <row r="213" spans="1:5" ht="54" customHeight="1" hidden="1">
      <c r="A213" s="2" t="s">
        <v>319</v>
      </c>
      <c r="B213" s="3" t="s">
        <v>69</v>
      </c>
      <c r="C213" s="55"/>
      <c r="D213" s="1">
        <f t="shared" si="3"/>
        <v>0</v>
      </c>
      <c r="E213" s="55"/>
    </row>
    <row r="214" spans="1:5" ht="51.75" customHeight="1" hidden="1">
      <c r="A214" s="2" t="s">
        <v>320</v>
      </c>
      <c r="B214" s="3" t="s">
        <v>70</v>
      </c>
      <c r="C214" s="55">
        <v>0</v>
      </c>
      <c r="D214" s="1">
        <f t="shared" si="3"/>
        <v>0</v>
      </c>
      <c r="E214" s="55">
        <v>0</v>
      </c>
    </row>
    <row r="215" spans="1:5" ht="96.75" customHeight="1" hidden="1">
      <c r="A215" s="2" t="s">
        <v>321</v>
      </c>
      <c r="B215" s="3" t="s">
        <v>409</v>
      </c>
      <c r="C215" s="55"/>
      <c r="D215" s="1">
        <f t="shared" si="3"/>
        <v>0</v>
      </c>
      <c r="E215" s="55"/>
    </row>
    <row r="216" spans="1:5" ht="84.75" customHeight="1" hidden="1">
      <c r="A216" s="2" t="s">
        <v>322</v>
      </c>
      <c r="B216" s="3" t="s">
        <v>406</v>
      </c>
      <c r="C216" s="55">
        <v>0</v>
      </c>
      <c r="D216" s="1">
        <f t="shared" si="3"/>
        <v>0</v>
      </c>
      <c r="E216" s="55">
        <v>0</v>
      </c>
    </row>
    <row r="217" spans="1:5" ht="84" customHeight="1" hidden="1">
      <c r="A217" s="2" t="s">
        <v>16</v>
      </c>
      <c r="B217" s="3" t="s">
        <v>17</v>
      </c>
      <c r="C217" s="55">
        <v>0</v>
      </c>
      <c r="D217" s="1">
        <f t="shared" si="3"/>
        <v>0</v>
      </c>
      <c r="E217" s="55">
        <v>0</v>
      </c>
    </row>
    <row r="218" spans="1:5" ht="84.75" customHeight="1" hidden="1">
      <c r="A218" s="2" t="s">
        <v>323</v>
      </c>
      <c r="B218" s="3" t="s">
        <v>74</v>
      </c>
      <c r="C218" s="55"/>
      <c r="D218" s="1">
        <f t="shared" si="3"/>
        <v>0</v>
      </c>
      <c r="E218" s="55"/>
    </row>
    <row r="219" spans="1:5" ht="69" customHeight="1" hidden="1">
      <c r="A219" s="2" t="s">
        <v>324</v>
      </c>
      <c r="B219" s="3" t="s">
        <v>75</v>
      </c>
      <c r="C219" s="55"/>
      <c r="D219" s="1">
        <f t="shared" si="3"/>
        <v>0</v>
      </c>
      <c r="E219" s="55"/>
    </row>
    <row r="220" spans="1:5" ht="33" customHeight="1" hidden="1">
      <c r="A220" s="2" t="s">
        <v>325</v>
      </c>
      <c r="B220" s="3" t="s">
        <v>76</v>
      </c>
      <c r="C220" s="55"/>
      <c r="D220" s="1">
        <f t="shared" si="3"/>
        <v>0</v>
      </c>
      <c r="E220" s="55"/>
    </row>
    <row r="221" spans="1:5" ht="66" customHeight="1">
      <c r="A221" s="2" t="s">
        <v>326</v>
      </c>
      <c r="B221" s="3" t="s">
        <v>77</v>
      </c>
      <c r="C221" s="55">
        <v>545200</v>
      </c>
      <c r="D221" s="1">
        <f t="shared" si="3"/>
        <v>0</v>
      </c>
      <c r="E221" s="55">
        <v>545200</v>
      </c>
    </row>
    <row r="222" spans="1:5" ht="98.25" customHeight="1" hidden="1">
      <c r="A222" s="2" t="s">
        <v>388</v>
      </c>
      <c r="B222" s="3" t="s">
        <v>389</v>
      </c>
      <c r="C222" s="55">
        <v>0</v>
      </c>
      <c r="D222" s="1">
        <f t="shared" si="3"/>
        <v>0</v>
      </c>
      <c r="E222" s="55">
        <v>0</v>
      </c>
    </row>
    <row r="223" spans="1:5" ht="67.5" customHeight="1" hidden="1">
      <c r="A223" s="2" t="s">
        <v>327</v>
      </c>
      <c r="B223" s="3" t="s">
        <v>78</v>
      </c>
      <c r="C223" s="55"/>
      <c r="D223" s="1">
        <f t="shared" si="3"/>
        <v>0</v>
      </c>
      <c r="E223" s="55"/>
    </row>
    <row r="224" spans="1:5" ht="51" customHeight="1" hidden="1">
      <c r="A224" s="2" t="s">
        <v>328</v>
      </c>
      <c r="B224" s="3" t="s">
        <v>79</v>
      </c>
      <c r="C224" s="55"/>
      <c r="D224" s="1">
        <f t="shared" si="3"/>
        <v>0</v>
      </c>
      <c r="E224" s="55"/>
    </row>
    <row r="225" spans="1:5" ht="66" customHeight="1" hidden="1">
      <c r="A225" s="2" t="s">
        <v>329</v>
      </c>
      <c r="B225" s="3" t="s">
        <v>80</v>
      </c>
      <c r="C225" s="55"/>
      <c r="D225" s="1">
        <f t="shared" si="3"/>
        <v>0</v>
      </c>
      <c r="E225" s="55"/>
    </row>
    <row r="226" spans="1:5" ht="54" customHeight="1">
      <c r="A226" s="2" t="s">
        <v>330</v>
      </c>
      <c r="B226" s="3" t="s">
        <v>83</v>
      </c>
      <c r="C226" s="54">
        <f>C227+C228+C229+C230+C231+C232+C233+C234+C235+C236+C237+C238+C239+C240+C241+C242+C243+C244+C245+C246+C251+C252+C253+C254</f>
        <v>169575900</v>
      </c>
      <c r="D226" s="5">
        <f t="shared" si="3"/>
        <v>7167700</v>
      </c>
      <c r="E226" s="54">
        <f>E227+E228+E229+E230+E231+E232+E233+E234+E235+E236+E237+E238+E239+E240+E241+E242+E243+E244+E245+E246+E250+E251+E252+E253+E254</f>
        <v>176743600</v>
      </c>
    </row>
    <row r="227" spans="1:6" ht="273" customHeight="1">
      <c r="A227" s="2" t="s">
        <v>330</v>
      </c>
      <c r="B227" s="14" t="s">
        <v>414</v>
      </c>
      <c r="C227" s="55">
        <v>158608400</v>
      </c>
      <c r="D227" s="1">
        <f t="shared" si="3"/>
        <v>8347800</v>
      </c>
      <c r="E227" s="55">
        <v>166956200</v>
      </c>
      <c r="F227" s="4">
        <v>934</v>
      </c>
    </row>
    <row r="228" spans="1:6" ht="132" customHeight="1">
      <c r="A228" s="2" t="s">
        <v>330</v>
      </c>
      <c r="B228" s="14" t="s">
        <v>417</v>
      </c>
      <c r="C228" s="55">
        <v>61500</v>
      </c>
      <c r="D228" s="1">
        <f t="shared" si="3"/>
        <v>0</v>
      </c>
      <c r="E228" s="55">
        <v>61500</v>
      </c>
      <c r="F228" s="4">
        <v>967</v>
      </c>
    </row>
    <row r="229" spans="1:5" ht="49.5" customHeight="1" hidden="1">
      <c r="A229" s="2" t="s">
        <v>330</v>
      </c>
      <c r="B229" s="3" t="s">
        <v>84</v>
      </c>
      <c r="C229" s="55"/>
      <c r="D229" s="1">
        <f t="shared" si="3"/>
        <v>0</v>
      </c>
      <c r="E229" s="55"/>
    </row>
    <row r="230" spans="1:5" ht="66" customHeight="1" hidden="1">
      <c r="A230" s="2" t="s">
        <v>330</v>
      </c>
      <c r="B230" s="3" t="s">
        <v>85</v>
      </c>
      <c r="C230" s="55"/>
      <c r="D230" s="1">
        <f t="shared" si="3"/>
        <v>0</v>
      </c>
      <c r="E230" s="55"/>
    </row>
    <row r="231" spans="1:6" ht="171" customHeight="1">
      <c r="A231" s="2" t="s">
        <v>330</v>
      </c>
      <c r="B231" s="14" t="s">
        <v>418</v>
      </c>
      <c r="C231" s="55">
        <v>190400</v>
      </c>
      <c r="D231" s="1">
        <f t="shared" si="3"/>
        <v>0</v>
      </c>
      <c r="E231" s="55">
        <v>190400</v>
      </c>
      <c r="F231" s="4">
        <v>955</v>
      </c>
    </row>
    <row r="232" spans="1:5" ht="99" customHeight="1" hidden="1">
      <c r="A232" s="2" t="s">
        <v>330</v>
      </c>
      <c r="B232" s="3" t="s">
        <v>128</v>
      </c>
      <c r="C232" s="55"/>
      <c r="D232" s="1">
        <f t="shared" si="3"/>
        <v>0</v>
      </c>
      <c r="E232" s="55"/>
    </row>
    <row r="233" spans="1:6" ht="106.5" customHeight="1">
      <c r="A233" s="2" t="s">
        <v>330</v>
      </c>
      <c r="B233" s="24" t="s">
        <v>415</v>
      </c>
      <c r="C233" s="55">
        <v>698200</v>
      </c>
      <c r="D233" s="1">
        <f t="shared" si="3"/>
        <v>0</v>
      </c>
      <c r="E233" s="55">
        <v>698200</v>
      </c>
      <c r="F233" s="4">
        <v>940</v>
      </c>
    </row>
    <row r="234" spans="1:6" ht="157.5" customHeight="1">
      <c r="A234" s="2" t="s">
        <v>330</v>
      </c>
      <c r="B234" s="14" t="s">
        <v>416</v>
      </c>
      <c r="C234" s="55">
        <v>823000</v>
      </c>
      <c r="D234" s="1">
        <f t="shared" si="3"/>
        <v>0</v>
      </c>
      <c r="E234" s="55">
        <v>823000</v>
      </c>
      <c r="F234" s="4">
        <v>945</v>
      </c>
    </row>
    <row r="235" spans="1:5" ht="135" customHeight="1" hidden="1">
      <c r="A235" s="2" t="s">
        <v>330</v>
      </c>
      <c r="B235" s="3" t="s">
        <v>129</v>
      </c>
      <c r="C235" s="55"/>
      <c r="D235" s="1">
        <f t="shared" si="3"/>
        <v>0</v>
      </c>
      <c r="E235" s="55"/>
    </row>
    <row r="236" spans="1:5" ht="34.5" customHeight="1" hidden="1">
      <c r="A236" s="2" t="s">
        <v>330</v>
      </c>
      <c r="B236" s="3" t="s">
        <v>130</v>
      </c>
      <c r="C236" s="55"/>
      <c r="D236" s="1">
        <f t="shared" si="3"/>
        <v>0</v>
      </c>
      <c r="E236" s="55"/>
    </row>
    <row r="237" spans="1:6" ht="159.75" customHeight="1">
      <c r="A237" s="2" t="s">
        <v>330</v>
      </c>
      <c r="B237" s="3" t="s">
        <v>467</v>
      </c>
      <c r="C237" s="55">
        <v>100</v>
      </c>
      <c r="D237" s="1"/>
      <c r="E237" s="55">
        <v>100</v>
      </c>
      <c r="F237" s="4">
        <v>968</v>
      </c>
    </row>
    <row r="238" spans="1:6" ht="84" customHeight="1">
      <c r="A238" s="2" t="s">
        <v>330</v>
      </c>
      <c r="B238" s="3" t="s">
        <v>468</v>
      </c>
      <c r="C238" s="55">
        <v>79000</v>
      </c>
      <c r="D238" s="1"/>
      <c r="E238" s="55">
        <v>79000</v>
      </c>
      <c r="F238" s="4">
        <v>962</v>
      </c>
    </row>
    <row r="239" spans="1:5" ht="33" customHeight="1" hidden="1">
      <c r="A239" s="2" t="s">
        <v>330</v>
      </c>
      <c r="B239" s="3" t="s">
        <v>131</v>
      </c>
      <c r="C239" s="55"/>
      <c r="D239" s="1">
        <f t="shared" si="3"/>
        <v>0</v>
      </c>
      <c r="E239" s="55"/>
    </row>
    <row r="240" spans="1:5" ht="50.25" customHeight="1" hidden="1">
      <c r="A240" s="2" t="s">
        <v>330</v>
      </c>
      <c r="B240" s="3" t="s">
        <v>71</v>
      </c>
      <c r="C240" s="55"/>
      <c r="D240" s="1">
        <f t="shared" si="3"/>
        <v>0</v>
      </c>
      <c r="E240" s="55"/>
    </row>
    <row r="241" spans="1:5" ht="36" customHeight="1" hidden="1">
      <c r="A241" s="2" t="s">
        <v>330</v>
      </c>
      <c r="B241" s="3" t="s">
        <v>72</v>
      </c>
      <c r="C241" s="55"/>
      <c r="D241" s="1">
        <f t="shared" si="3"/>
        <v>0</v>
      </c>
      <c r="E241" s="55"/>
    </row>
    <row r="242" spans="1:5" ht="119.25" customHeight="1" hidden="1">
      <c r="A242" s="2" t="s">
        <v>330</v>
      </c>
      <c r="B242" s="3" t="s">
        <v>73</v>
      </c>
      <c r="C242" s="55">
        <v>0</v>
      </c>
      <c r="D242" s="1">
        <f t="shared" si="3"/>
        <v>0</v>
      </c>
      <c r="E242" s="55">
        <v>0</v>
      </c>
    </row>
    <row r="243" spans="1:6" ht="143.25" customHeight="1">
      <c r="A243" s="2" t="s">
        <v>330</v>
      </c>
      <c r="B243" s="14" t="s">
        <v>419</v>
      </c>
      <c r="C243" s="55"/>
      <c r="D243" s="1">
        <f t="shared" si="3"/>
        <v>100</v>
      </c>
      <c r="E243" s="55">
        <v>100</v>
      </c>
      <c r="F243" s="4">
        <v>949</v>
      </c>
    </row>
    <row r="244" spans="1:5" ht="35.25" customHeight="1" hidden="1">
      <c r="A244" s="2" t="s">
        <v>330</v>
      </c>
      <c r="B244" s="3" t="s">
        <v>133</v>
      </c>
      <c r="C244" s="55"/>
      <c r="D244" s="1">
        <f t="shared" si="3"/>
        <v>0</v>
      </c>
      <c r="E244" s="55"/>
    </row>
    <row r="245" spans="1:5" ht="36" customHeight="1" hidden="1">
      <c r="A245" s="2" t="s">
        <v>330</v>
      </c>
      <c r="B245" s="3" t="s">
        <v>136</v>
      </c>
      <c r="C245" s="55"/>
      <c r="D245" s="1">
        <f t="shared" si="3"/>
        <v>0</v>
      </c>
      <c r="E245" s="55"/>
    </row>
    <row r="246" spans="1:6" ht="162" customHeight="1">
      <c r="A246" s="2" t="s">
        <v>330</v>
      </c>
      <c r="B246" s="3" t="s">
        <v>422</v>
      </c>
      <c r="C246" s="55">
        <v>141600</v>
      </c>
      <c r="D246" s="1">
        <f t="shared" si="3"/>
        <v>0</v>
      </c>
      <c r="E246" s="55">
        <v>141600</v>
      </c>
      <c r="F246" s="4">
        <v>969</v>
      </c>
    </row>
    <row r="247" spans="1:5" ht="68.25" customHeight="1" hidden="1">
      <c r="A247" s="2" t="s">
        <v>331</v>
      </c>
      <c r="B247" s="3" t="s">
        <v>407</v>
      </c>
      <c r="C247" s="55">
        <v>0</v>
      </c>
      <c r="D247" s="1">
        <f t="shared" si="3"/>
        <v>0</v>
      </c>
      <c r="E247" s="55">
        <v>0</v>
      </c>
    </row>
    <row r="248" spans="1:5" ht="99" customHeight="1" hidden="1">
      <c r="A248" s="2" t="s">
        <v>332</v>
      </c>
      <c r="B248" s="3" t="s">
        <v>134</v>
      </c>
      <c r="C248" s="55"/>
      <c r="D248" s="1">
        <f t="shared" si="3"/>
        <v>0</v>
      </c>
      <c r="E248" s="55"/>
    </row>
    <row r="249" spans="1:5" ht="69.75" customHeight="1" hidden="1">
      <c r="A249" s="2" t="s">
        <v>333</v>
      </c>
      <c r="B249" s="3" t="s">
        <v>82</v>
      </c>
      <c r="C249" s="55"/>
      <c r="D249" s="1">
        <f t="shared" si="3"/>
        <v>0</v>
      </c>
      <c r="E249" s="55"/>
    </row>
    <row r="250" spans="1:6" ht="75" customHeight="1">
      <c r="A250" s="2" t="s">
        <v>330</v>
      </c>
      <c r="B250" s="3" t="s">
        <v>485</v>
      </c>
      <c r="C250" s="55"/>
      <c r="D250" s="1">
        <f t="shared" si="3"/>
        <v>1764000</v>
      </c>
      <c r="E250" s="55">
        <v>1764000</v>
      </c>
      <c r="F250" s="4">
        <v>936</v>
      </c>
    </row>
    <row r="251" spans="1:6" ht="189.75" customHeight="1">
      <c r="A251" s="2" t="s">
        <v>330</v>
      </c>
      <c r="B251" s="3" t="s">
        <v>472</v>
      </c>
      <c r="C251" s="55">
        <v>5360600</v>
      </c>
      <c r="D251" s="1">
        <f t="shared" si="3"/>
        <v>0</v>
      </c>
      <c r="E251" s="55">
        <v>5360600</v>
      </c>
      <c r="F251" s="4">
        <v>806</v>
      </c>
    </row>
    <row r="252" spans="1:6" ht="262.5" customHeight="1">
      <c r="A252" s="2" t="s">
        <v>330</v>
      </c>
      <c r="B252" s="3" t="s">
        <v>473</v>
      </c>
      <c r="C252" s="55">
        <v>500600</v>
      </c>
      <c r="D252" s="1">
        <f t="shared" si="3"/>
        <v>0</v>
      </c>
      <c r="E252" s="55">
        <v>500600</v>
      </c>
      <c r="F252" s="4">
        <v>941</v>
      </c>
    </row>
    <row r="253" spans="1:6" ht="171" customHeight="1">
      <c r="A253" s="2" t="s">
        <v>330</v>
      </c>
      <c r="B253" s="3" t="s">
        <v>413</v>
      </c>
      <c r="C253" s="55">
        <v>2944200</v>
      </c>
      <c r="D253" s="1">
        <f t="shared" si="3"/>
        <v>-2944200</v>
      </c>
      <c r="E253" s="55">
        <v>0</v>
      </c>
      <c r="F253" s="4">
        <v>935</v>
      </c>
    </row>
    <row r="254" spans="1:6" ht="213" customHeight="1">
      <c r="A254" s="2" t="s">
        <v>330</v>
      </c>
      <c r="B254" s="3" t="s">
        <v>474</v>
      </c>
      <c r="C254" s="55">
        <v>168300</v>
      </c>
      <c r="D254" s="1">
        <f t="shared" si="3"/>
        <v>0</v>
      </c>
      <c r="E254" s="55">
        <v>168300</v>
      </c>
      <c r="F254" s="4">
        <v>942</v>
      </c>
    </row>
    <row r="255" spans="1:5" ht="99.75" customHeight="1">
      <c r="A255" s="2" t="s">
        <v>334</v>
      </c>
      <c r="B255" s="3" t="s">
        <v>481</v>
      </c>
      <c r="C255" s="57">
        <f>C256</f>
        <v>0</v>
      </c>
      <c r="D255" s="5">
        <f t="shared" si="3"/>
        <v>2944200</v>
      </c>
      <c r="E255" s="57">
        <f>E256</f>
        <v>2944200</v>
      </c>
    </row>
    <row r="256" spans="1:6" ht="173.25" customHeight="1">
      <c r="A256" s="2" t="s">
        <v>334</v>
      </c>
      <c r="B256" s="14" t="s">
        <v>413</v>
      </c>
      <c r="C256" s="55">
        <v>0</v>
      </c>
      <c r="D256" s="1">
        <f t="shared" si="3"/>
        <v>2944200</v>
      </c>
      <c r="E256" s="55">
        <v>2944200</v>
      </c>
      <c r="F256" s="4">
        <v>935</v>
      </c>
    </row>
    <row r="257" spans="1:5" ht="225" customHeight="1" hidden="1">
      <c r="A257" s="2" t="s">
        <v>335</v>
      </c>
      <c r="B257" s="3" t="s">
        <v>135</v>
      </c>
      <c r="C257" s="55">
        <v>0</v>
      </c>
      <c r="D257" s="1">
        <f t="shared" si="3"/>
        <v>0</v>
      </c>
      <c r="E257" s="55">
        <v>0</v>
      </c>
    </row>
    <row r="258" spans="1:6" ht="35.25" customHeight="1">
      <c r="A258" s="10" t="s">
        <v>336</v>
      </c>
      <c r="B258" s="9" t="s">
        <v>136</v>
      </c>
      <c r="C258" s="57">
        <f>C259</f>
        <v>1764000</v>
      </c>
      <c r="D258" s="5">
        <f t="shared" si="3"/>
        <v>-1764000</v>
      </c>
      <c r="E258" s="57">
        <f>E259</f>
        <v>0</v>
      </c>
      <c r="F258" s="44"/>
    </row>
    <row r="259" spans="1:6" ht="113.25" customHeight="1">
      <c r="A259" s="2" t="s">
        <v>336</v>
      </c>
      <c r="B259" s="13" t="s">
        <v>412</v>
      </c>
      <c r="C259" s="55">
        <v>1764000</v>
      </c>
      <c r="D259" s="1">
        <f t="shared" si="3"/>
        <v>-1764000</v>
      </c>
      <c r="E259" s="55">
        <v>0</v>
      </c>
      <c r="F259" s="44">
        <v>936</v>
      </c>
    </row>
    <row r="260" spans="1:5" ht="83.25" customHeight="1" hidden="1">
      <c r="A260" s="2" t="s">
        <v>337</v>
      </c>
      <c r="B260" s="3" t="s">
        <v>137</v>
      </c>
      <c r="C260" s="55">
        <v>0</v>
      </c>
      <c r="D260" s="1">
        <f t="shared" si="3"/>
        <v>0</v>
      </c>
      <c r="E260" s="55">
        <v>0</v>
      </c>
    </row>
    <row r="261" spans="1:5" ht="51.75" customHeight="1" hidden="1">
      <c r="A261" s="2" t="s">
        <v>338</v>
      </c>
      <c r="B261" s="3" t="s">
        <v>138</v>
      </c>
      <c r="C261" s="55"/>
      <c r="D261" s="1">
        <f t="shared" si="3"/>
        <v>0</v>
      </c>
      <c r="E261" s="55"/>
    </row>
    <row r="262" spans="1:5" ht="114.75" customHeight="1" hidden="1">
      <c r="A262" s="2" t="s">
        <v>18</v>
      </c>
      <c r="B262" s="3" t="s">
        <v>408</v>
      </c>
      <c r="C262" s="55"/>
      <c r="D262" s="1">
        <f t="shared" si="3"/>
        <v>0</v>
      </c>
      <c r="E262" s="55"/>
    </row>
    <row r="263" spans="1:5" ht="49.5" customHeight="1" hidden="1">
      <c r="A263" s="2" t="s">
        <v>339</v>
      </c>
      <c r="B263" s="3" t="s">
        <v>361</v>
      </c>
      <c r="C263" s="55">
        <v>0</v>
      </c>
      <c r="D263" s="1">
        <f t="shared" si="3"/>
        <v>0</v>
      </c>
      <c r="E263" s="55">
        <v>0</v>
      </c>
    </row>
    <row r="264" spans="1:6" ht="192" customHeight="1">
      <c r="A264" s="2" t="s">
        <v>471</v>
      </c>
      <c r="B264" s="3" t="s">
        <v>470</v>
      </c>
      <c r="C264" s="55">
        <v>1218400</v>
      </c>
      <c r="D264" s="1">
        <f t="shared" si="3"/>
        <v>-1218400</v>
      </c>
      <c r="E264" s="55">
        <v>0</v>
      </c>
      <c r="F264" s="4">
        <v>201</v>
      </c>
    </row>
    <row r="265" spans="1:6" ht="114" customHeight="1">
      <c r="A265" s="2" t="s">
        <v>340</v>
      </c>
      <c r="B265" s="3" t="s">
        <v>469</v>
      </c>
      <c r="C265" s="55">
        <v>3046000</v>
      </c>
      <c r="D265" s="1">
        <f t="shared" si="3"/>
        <v>0</v>
      </c>
      <c r="E265" s="55">
        <v>3046000</v>
      </c>
      <c r="F265" s="4">
        <v>200</v>
      </c>
    </row>
    <row r="266" spans="1:5" ht="39.75" customHeight="1">
      <c r="A266" s="2" t="s">
        <v>341</v>
      </c>
      <c r="B266" s="3" t="s">
        <v>139</v>
      </c>
      <c r="C266" s="55">
        <v>0</v>
      </c>
      <c r="D266" s="1">
        <f t="shared" si="3"/>
        <v>0</v>
      </c>
      <c r="E266" s="55">
        <v>0</v>
      </c>
    </row>
    <row r="267" spans="1:5" ht="24" customHeight="1">
      <c r="A267" s="2" t="s">
        <v>342</v>
      </c>
      <c r="B267" s="9" t="s">
        <v>140</v>
      </c>
      <c r="C267" s="54">
        <f>C268+C269+C270+C271+C272+C273+C275</f>
        <v>2500000</v>
      </c>
      <c r="D267" s="5">
        <f t="shared" si="3"/>
        <v>32520694.83</v>
      </c>
      <c r="E267" s="54">
        <f>E268+E269+E270+E271+E272+E273+E274+E275</f>
        <v>35020694.83</v>
      </c>
    </row>
    <row r="268" spans="1:5" ht="82.5" customHeight="1" hidden="1">
      <c r="A268" s="2" t="s">
        <v>343</v>
      </c>
      <c r="B268" s="3" t="s">
        <v>362</v>
      </c>
      <c r="C268" s="55">
        <v>0</v>
      </c>
      <c r="D268" s="1">
        <f t="shared" si="3"/>
        <v>0</v>
      </c>
      <c r="E268" s="55">
        <v>0</v>
      </c>
    </row>
    <row r="269" spans="1:5" ht="87" customHeight="1">
      <c r="A269" s="2" t="s">
        <v>344</v>
      </c>
      <c r="B269" s="3" t="s">
        <v>141</v>
      </c>
      <c r="C269" s="55">
        <v>2500000</v>
      </c>
      <c r="D269" s="1">
        <f t="shared" si="3"/>
        <v>0</v>
      </c>
      <c r="E269" s="55">
        <v>2500000</v>
      </c>
    </row>
    <row r="270" spans="1:5" ht="70.5" customHeight="1" hidden="1">
      <c r="A270" s="2" t="s">
        <v>345</v>
      </c>
      <c r="B270" s="3" t="s">
        <v>359</v>
      </c>
      <c r="C270" s="55">
        <f>23200-23200</f>
        <v>0</v>
      </c>
      <c r="D270" s="1">
        <f t="shared" si="3"/>
        <v>0</v>
      </c>
      <c r="E270" s="55">
        <f>23200-23200</f>
        <v>0</v>
      </c>
    </row>
    <row r="271" spans="1:5" ht="51.75" customHeight="1" hidden="1">
      <c r="A271" s="2" t="s">
        <v>346</v>
      </c>
      <c r="B271" s="3" t="s">
        <v>363</v>
      </c>
      <c r="C271" s="55">
        <v>0</v>
      </c>
      <c r="D271" s="1">
        <f t="shared" si="3"/>
        <v>0</v>
      </c>
      <c r="E271" s="55">
        <v>0</v>
      </c>
    </row>
    <row r="272" spans="1:5" ht="83.25" customHeight="1" hidden="1">
      <c r="A272" s="2" t="s">
        <v>347</v>
      </c>
      <c r="B272" s="3" t="s">
        <v>185</v>
      </c>
      <c r="C272" s="55"/>
      <c r="D272" s="1">
        <f t="shared" si="3"/>
        <v>0</v>
      </c>
      <c r="E272" s="55"/>
    </row>
    <row r="273" spans="1:5" ht="83.25" customHeight="1" hidden="1">
      <c r="A273" s="2" t="s">
        <v>431</v>
      </c>
      <c r="B273" s="3" t="s">
        <v>432</v>
      </c>
      <c r="C273" s="55"/>
      <c r="D273" s="1">
        <f t="shared" si="3"/>
        <v>0</v>
      </c>
      <c r="E273" s="55"/>
    </row>
    <row r="274" spans="1:5" ht="260.25" customHeight="1">
      <c r="A274" s="2" t="s">
        <v>483</v>
      </c>
      <c r="B274" s="3" t="s">
        <v>482</v>
      </c>
      <c r="C274" s="55"/>
      <c r="D274" s="1">
        <f aca="true" t="shared" si="4" ref="D274:D295">E274-C274</f>
        <v>32400000</v>
      </c>
      <c r="E274" s="55">
        <v>32400000</v>
      </c>
    </row>
    <row r="275" spans="1:5" ht="36" customHeight="1">
      <c r="A275" s="2" t="s">
        <v>348</v>
      </c>
      <c r="B275" s="3" t="s">
        <v>369</v>
      </c>
      <c r="C275" s="55"/>
      <c r="D275" s="1">
        <f t="shared" si="4"/>
        <v>120694.83</v>
      </c>
      <c r="E275" s="55">
        <f>E276</f>
        <v>120694.83</v>
      </c>
    </row>
    <row r="276" spans="1:6" ht="36" customHeight="1">
      <c r="A276" s="2" t="s">
        <v>348</v>
      </c>
      <c r="B276" s="3" t="s">
        <v>484</v>
      </c>
      <c r="C276" s="55"/>
      <c r="D276" s="1">
        <f t="shared" si="4"/>
        <v>120694.83</v>
      </c>
      <c r="E276" s="55">
        <v>120694.83</v>
      </c>
      <c r="F276" s="4">
        <v>808</v>
      </c>
    </row>
    <row r="277" spans="1:5" ht="35.25" customHeight="1" hidden="1">
      <c r="A277" s="2" t="s">
        <v>349</v>
      </c>
      <c r="B277" s="18" t="s">
        <v>35</v>
      </c>
      <c r="C277" s="55"/>
      <c r="D277" s="1">
        <f t="shared" si="4"/>
        <v>0</v>
      </c>
      <c r="E277" s="55"/>
    </row>
    <row r="278" spans="1:5" ht="48" customHeight="1" hidden="1">
      <c r="A278" s="2" t="s">
        <v>350</v>
      </c>
      <c r="B278" s="3" t="s">
        <v>142</v>
      </c>
      <c r="C278" s="55"/>
      <c r="D278" s="1">
        <f t="shared" si="4"/>
        <v>0</v>
      </c>
      <c r="E278" s="55"/>
    </row>
    <row r="279" spans="1:5" ht="51.75" customHeight="1" hidden="1">
      <c r="A279" s="2" t="s">
        <v>351</v>
      </c>
      <c r="B279" s="3" t="s">
        <v>143</v>
      </c>
      <c r="C279" s="55">
        <f>12000000-12000000</f>
        <v>0</v>
      </c>
      <c r="D279" s="1">
        <f t="shared" si="4"/>
        <v>0</v>
      </c>
      <c r="E279" s="55">
        <f>12000000-12000000</f>
        <v>0</v>
      </c>
    </row>
    <row r="280" spans="1:5" ht="62.25" customHeight="1" hidden="1">
      <c r="A280" s="2" t="s">
        <v>352</v>
      </c>
      <c r="B280" s="3" t="s">
        <v>144</v>
      </c>
      <c r="C280" s="55"/>
      <c r="D280" s="1">
        <f t="shared" si="4"/>
        <v>0</v>
      </c>
      <c r="E280" s="55"/>
    </row>
    <row r="281" spans="1:5" ht="49.5" customHeight="1" hidden="1">
      <c r="A281" s="2" t="s">
        <v>353</v>
      </c>
      <c r="B281" s="3" t="s">
        <v>145</v>
      </c>
      <c r="C281" s="55"/>
      <c r="D281" s="1">
        <f t="shared" si="4"/>
        <v>0</v>
      </c>
      <c r="E281" s="55"/>
    </row>
    <row r="282" spans="1:5" ht="31.5">
      <c r="A282" s="10" t="s">
        <v>171</v>
      </c>
      <c r="B282" s="18" t="s">
        <v>146</v>
      </c>
      <c r="C282" s="54">
        <f>C283</f>
        <v>3500</v>
      </c>
      <c r="D282" s="1">
        <f t="shared" si="4"/>
        <v>359765.2</v>
      </c>
      <c r="E282" s="54">
        <f>E283</f>
        <v>363265.2</v>
      </c>
    </row>
    <row r="283" spans="1:5" ht="36.75" customHeight="1">
      <c r="A283" s="2" t="s">
        <v>475</v>
      </c>
      <c r="B283" s="12" t="s">
        <v>148</v>
      </c>
      <c r="C283" s="55">
        <v>3500</v>
      </c>
      <c r="D283" s="1">
        <f t="shared" si="4"/>
        <v>359765.2</v>
      </c>
      <c r="E283" s="55">
        <v>363265.2</v>
      </c>
    </row>
    <row r="284" spans="1:5" ht="112.5" customHeight="1" hidden="1">
      <c r="A284" s="10" t="s">
        <v>354</v>
      </c>
      <c r="B284" s="18" t="s">
        <v>149</v>
      </c>
      <c r="C284" s="54">
        <f>C285</f>
        <v>0</v>
      </c>
      <c r="D284" s="1">
        <f t="shared" si="4"/>
        <v>0</v>
      </c>
      <c r="E284" s="54">
        <f>E285</f>
        <v>0</v>
      </c>
    </row>
    <row r="285" spans="1:5" ht="130.5" customHeight="1" hidden="1">
      <c r="A285" s="2" t="s">
        <v>355</v>
      </c>
      <c r="B285" s="12" t="s">
        <v>152</v>
      </c>
      <c r="C285" s="55"/>
      <c r="D285" s="1">
        <f t="shared" si="4"/>
        <v>0</v>
      </c>
      <c r="E285" s="55"/>
    </row>
    <row r="286" spans="1:5" ht="167.25" customHeight="1">
      <c r="A286" s="10" t="s">
        <v>57</v>
      </c>
      <c r="B286" s="9" t="s">
        <v>397</v>
      </c>
      <c r="C286" s="54">
        <f>C287+C288+C289+C290+C292</f>
        <v>0</v>
      </c>
      <c r="D286" s="1">
        <f t="shared" si="4"/>
        <v>2088</v>
      </c>
      <c r="E286" s="54">
        <f>E287+E288+E289+E290+E292</f>
        <v>2088</v>
      </c>
    </row>
    <row r="287" spans="1:5" ht="77.25" customHeight="1">
      <c r="A287" s="11" t="s">
        <v>126</v>
      </c>
      <c r="B287" s="12" t="s">
        <v>122</v>
      </c>
      <c r="C287" s="55">
        <v>0</v>
      </c>
      <c r="D287" s="1">
        <f t="shared" si="4"/>
        <v>2088</v>
      </c>
      <c r="E287" s="55">
        <v>2088</v>
      </c>
    </row>
    <row r="288" spans="1:5" ht="84" customHeight="1" hidden="1">
      <c r="A288" s="11" t="s">
        <v>58</v>
      </c>
      <c r="B288" s="12" t="s">
        <v>177</v>
      </c>
      <c r="C288" s="55"/>
      <c r="D288" s="1">
        <f t="shared" si="4"/>
        <v>0</v>
      </c>
      <c r="E288" s="55"/>
    </row>
    <row r="289" spans="1:5" ht="48.75" customHeight="1" hidden="1">
      <c r="A289" s="11" t="s">
        <v>426</v>
      </c>
      <c r="B289" s="12" t="s">
        <v>123</v>
      </c>
      <c r="C289" s="55"/>
      <c r="D289" s="1">
        <f t="shared" si="4"/>
        <v>0</v>
      </c>
      <c r="E289" s="55"/>
    </row>
    <row r="290" spans="1:5" ht="52.5" customHeight="1" hidden="1">
      <c r="A290" s="11" t="s">
        <v>428</v>
      </c>
      <c r="B290" s="12" t="s">
        <v>123</v>
      </c>
      <c r="C290" s="55"/>
      <c r="D290" s="1">
        <f t="shared" si="4"/>
        <v>0</v>
      </c>
      <c r="E290" s="55"/>
    </row>
    <row r="291" spans="1:5" ht="54" customHeight="1" hidden="1">
      <c r="A291" s="11" t="s">
        <v>127</v>
      </c>
      <c r="B291" s="12" t="s">
        <v>124</v>
      </c>
      <c r="C291" s="55"/>
      <c r="D291" s="1">
        <f t="shared" si="4"/>
        <v>0</v>
      </c>
      <c r="E291" s="55"/>
    </row>
    <row r="292" spans="1:5" ht="52.5" customHeight="1" hidden="1">
      <c r="A292" s="11" t="s">
        <v>449</v>
      </c>
      <c r="B292" s="12" t="s">
        <v>125</v>
      </c>
      <c r="C292" s="55"/>
      <c r="D292" s="1">
        <f t="shared" si="4"/>
        <v>0</v>
      </c>
      <c r="E292" s="55"/>
    </row>
    <row r="293" spans="1:5" ht="63" customHeight="1">
      <c r="A293" s="10" t="s">
        <v>59</v>
      </c>
      <c r="B293" s="9" t="s">
        <v>178</v>
      </c>
      <c r="C293" s="54">
        <f>C294</f>
        <v>-1791770.49</v>
      </c>
      <c r="D293" s="5">
        <f t="shared" si="4"/>
        <v>1504500.4</v>
      </c>
      <c r="E293" s="54">
        <f>E294</f>
        <v>-287270.09</v>
      </c>
    </row>
    <row r="294" spans="1:5" ht="67.5" customHeight="1" thickBot="1">
      <c r="A294" s="45" t="s">
        <v>60</v>
      </c>
      <c r="B294" s="46" t="s">
        <v>179</v>
      </c>
      <c r="C294" s="58">
        <v>-1791770.49</v>
      </c>
      <c r="D294" s="1">
        <f t="shared" si="4"/>
        <v>1504500.4</v>
      </c>
      <c r="E294" s="58">
        <v>-287270.09</v>
      </c>
    </row>
    <row r="295" spans="1:5" ht="28.5" customHeight="1" thickBot="1">
      <c r="A295" s="47"/>
      <c r="B295" s="48" t="s">
        <v>153</v>
      </c>
      <c r="C295" s="60">
        <f>C24+C141</f>
        <v>414716699.51</v>
      </c>
      <c r="D295" s="59">
        <f t="shared" si="4"/>
        <v>60832983.600000024</v>
      </c>
      <c r="E295" s="60">
        <f>E24+E141</f>
        <v>475549683.11</v>
      </c>
    </row>
    <row r="296" spans="3:5" ht="12.75">
      <c r="C296" s="28"/>
      <c r="E296" s="28"/>
    </row>
  </sheetData>
  <sheetProtection/>
  <mergeCells count="18">
    <mergeCell ref="A21:E21"/>
    <mergeCell ref="D20:E20"/>
    <mergeCell ref="C13:E13"/>
    <mergeCell ref="D7:E7"/>
    <mergeCell ref="C10:E10"/>
    <mergeCell ref="C11:E11"/>
    <mergeCell ref="C15:E15"/>
    <mergeCell ref="C16:E16"/>
    <mergeCell ref="C17:E17"/>
    <mergeCell ref="C18:E18"/>
    <mergeCell ref="D19:E19"/>
    <mergeCell ref="C2:E2"/>
    <mergeCell ref="C3:E3"/>
    <mergeCell ref="C4:E4"/>
    <mergeCell ref="C5:E5"/>
    <mergeCell ref="C6:E6"/>
    <mergeCell ref="D14:E14"/>
    <mergeCell ref="C12:E12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2015-05-19T02:17:08Z</cp:lastPrinted>
  <dcterms:created xsi:type="dcterms:W3CDTF">1996-10-08T23:32:33Z</dcterms:created>
  <dcterms:modified xsi:type="dcterms:W3CDTF">2015-06-01T03:36:26Z</dcterms:modified>
  <cp:category/>
  <cp:version/>
  <cp:contentType/>
  <cp:contentStatus/>
</cp:coreProperties>
</file>