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2120" windowHeight="7875" tabRatio="728"/>
  </bookViews>
  <sheets>
    <sheet name="Приложение 6" sheetId="45" r:id="rId1"/>
  </sheets>
  <definedNames>
    <definedName name="_xlnm.Print_Area">#REF!</definedName>
    <definedName name="п">#REF!</definedName>
  </definedNames>
  <calcPr calcId="125725"/>
</workbook>
</file>

<file path=xl/calcChain.xml><?xml version="1.0" encoding="utf-8"?>
<calcChain xmlns="http://schemas.openxmlformats.org/spreadsheetml/2006/main">
  <c r="J39" i="45"/>
  <c r="H89"/>
  <c r="I89"/>
  <c r="I83"/>
  <c r="H83"/>
  <c r="I67"/>
  <c r="I63"/>
  <c r="H61"/>
  <c r="I21"/>
  <c r="H11"/>
  <c r="I87"/>
  <c r="J87" s="1"/>
  <c r="H87"/>
  <c r="I88"/>
  <c r="J88" s="1"/>
  <c r="H88"/>
  <c r="I76"/>
  <c r="H76"/>
  <c r="I86"/>
  <c r="H86"/>
  <c r="I69"/>
  <c r="H69"/>
  <c r="H68" s="1"/>
  <c r="H63"/>
  <c r="I59"/>
  <c r="H59"/>
  <c r="I49"/>
  <c r="H49"/>
  <c r="I37"/>
  <c r="H37"/>
  <c r="J26"/>
  <c r="J27"/>
  <c r="I32"/>
  <c r="H32"/>
  <c r="I31"/>
  <c r="H31"/>
  <c r="H21"/>
  <c r="I20"/>
  <c r="H20"/>
  <c r="I22"/>
  <c r="H22"/>
  <c r="I24"/>
  <c r="H24"/>
  <c r="I15"/>
  <c r="H15"/>
  <c r="H80"/>
  <c r="H79" s="1"/>
  <c r="H78" s="1"/>
  <c r="I48"/>
  <c r="J81"/>
  <c r="J67"/>
  <c r="J65"/>
  <c r="J54"/>
  <c r="J52"/>
  <c r="J50"/>
  <c r="J76"/>
  <c r="J38"/>
  <c r="J31"/>
  <c r="I53"/>
  <c r="H53"/>
  <c r="I51"/>
  <c r="H51"/>
  <c r="I80"/>
  <c r="I79" s="1"/>
  <c r="I78" s="1"/>
  <c r="J59" l="1"/>
  <c r="J51"/>
  <c r="J63"/>
  <c r="J69"/>
  <c r="J20"/>
  <c r="J22"/>
  <c r="J15"/>
  <c r="J21"/>
  <c r="J24"/>
  <c r="J86"/>
  <c r="J78"/>
  <c r="J71"/>
  <c r="J49"/>
  <c r="J53"/>
  <c r="J32"/>
  <c r="J37"/>
  <c r="J80"/>
  <c r="J79"/>
  <c r="I47"/>
  <c r="I77"/>
  <c r="H77"/>
  <c r="I62"/>
  <c r="H62"/>
  <c r="I58"/>
  <c r="H58"/>
  <c r="H57" s="1"/>
  <c r="H56" s="1"/>
  <c r="J77" l="1"/>
  <c r="J62"/>
  <c r="I57"/>
  <c r="J58"/>
  <c r="I36"/>
  <c r="H36"/>
  <c r="H35" s="1"/>
  <c r="H34" s="1"/>
  <c r="I35" l="1"/>
  <c r="J35" s="1"/>
  <c r="J36"/>
  <c r="I56"/>
  <c r="J56" s="1"/>
  <c r="J57"/>
  <c r="I34"/>
  <c r="H30"/>
  <c r="H29" s="1"/>
  <c r="H28" s="1"/>
  <c r="H25" s="1"/>
  <c r="H33"/>
  <c r="I30"/>
  <c r="H19"/>
  <c r="H75"/>
  <c r="H48"/>
  <c r="J48" s="1"/>
  <c r="I75"/>
  <c r="H85"/>
  <c r="H84" s="1"/>
  <c r="H23"/>
  <c r="I66"/>
  <c r="I61" s="1"/>
  <c r="H66"/>
  <c r="I64"/>
  <c r="H64"/>
  <c r="I68"/>
  <c r="J68" s="1"/>
  <c r="H74"/>
  <c r="H73" s="1"/>
  <c r="I46"/>
  <c r="J66" l="1"/>
  <c r="I29"/>
  <c r="J30"/>
  <c r="H60"/>
  <c r="J75"/>
  <c r="I33"/>
  <c r="J33" s="1"/>
  <c r="J34"/>
  <c r="J64"/>
  <c r="H18"/>
  <c r="H17" s="1"/>
  <c r="H47"/>
  <c r="I19"/>
  <c r="J19" s="1"/>
  <c r="I45"/>
  <c r="I85"/>
  <c r="H70"/>
  <c r="I23"/>
  <c r="J23" s="1"/>
  <c r="I74"/>
  <c r="I70"/>
  <c r="I14"/>
  <c r="H14"/>
  <c r="H13" s="1"/>
  <c r="H12" s="1"/>
  <c r="H72"/>
  <c r="H82"/>
  <c r="J14" l="1"/>
  <c r="J70"/>
  <c r="I73"/>
  <c r="J73" s="1"/>
  <c r="J74"/>
  <c r="H46"/>
  <c r="J47"/>
  <c r="I28"/>
  <c r="I25" s="1"/>
  <c r="J29"/>
  <c r="I84"/>
  <c r="J85"/>
  <c r="I60"/>
  <c r="J60" s="1"/>
  <c r="J61"/>
  <c r="H16"/>
  <c r="I18"/>
  <c r="I17" s="1"/>
  <c r="I16" s="1"/>
  <c r="I11" s="1"/>
  <c r="I13"/>
  <c r="H55"/>
  <c r="I72" l="1"/>
  <c r="J72" s="1"/>
  <c r="I12"/>
  <c r="J13"/>
  <c r="J84"/>
  <c r="H45"/>
  <c r="J45" s="1"/>
  <c r="J46"/>
  <c r="J25"/>
  <c r="J28"/>
  <c r="J18"/>
  <c r="J16"/>
  <c r="J17"/>
  <c r="I55"/>
  <c r="J55" s="1"/>
  <c r="J12" l="1"/>
  <c r="J89"/>
  <c r="J83"/>
  <c r="I82"/>
  <c r="J82" s="1"/>
  <c r="J11" l="1"/>
</calcChain>
</file>

<file path=xl/sharedStrings.xml><?xml version="1.0" encoding="utf-8"?>
<sst xmlns="http://schemas.openxmlformats.org/spreadsheetml/2006/main" count="427" uniqueCount="128">
  <si>
    <t>ВСЕГО РАСХОДОВ</t>
  </si>
  <si>
    <t>НАЦИОНАЛЬНАЯ ОБОРОНА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</si>
  <si>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</si>
  <si>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</si>
  <si>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№ п/п</t>
  </si>
  <si>
    <t>Наименование показателей</t>
  </si>
  <si>
    <t>3</t>
  </si>
  <si>
    <t>4</t>
  </si>
  <si>
    <t>5</t>
  </si>
  <si>
    <t>6</t>
  </si>
  <si>
    <t>7</t>
  </si>
  <si>
    <t>ФИЗИЧЕСКАЯ КУЛЬТУРА И СПОРТ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</si>
  <si>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</si>
  <si>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</si>
  <si>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</si>
  <si>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</si>
  <si>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</si>
  <si>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2</t>
  </si>
  <si>
    <t>801</t>
  </si>
  <si>
    <t>01</t>
  </si>
  <si>
    <t>02</t>
  </si>
  <si>
    <t>03</t>
  </si>
  <si>
    <t>04</t>
  </si>
  <si>
    <t>Материально-техническое обеспечение администрации сельского поселения</t>
  </si>
  <si>
    <t>13</t>
  </si>
  <si>
    <t>05</t>
  </si>
  <si>
    <t>08</t>
  </si>
  <si>
    <t>11</t>
  </si>
  <si>
    <t>1</t>
  </si>
  <si>
    <t>9</t>
  </si>
  <si>
    <t>10</t>
  </si>
  <si>
    <t>12</t>
  </si>
  <si>
    <t>( рублей)</t>
  </si>
  <si>
    <t>ДРУГИЕ ОБЩЕГОСУДАРСТВЕННЫЕ ВОПРОСЫ</t>
  </si>
  <si>
    <t>00</t>
  </si>
  <si>
    <t>БЛАГОУСТРОЙСТВО</t>
  </si>
  <si>
    <t>8</t>
  </si>
  <si>
    <t>Глава  сельского поселения</t>
  </si>
  <si>
    <t>990А000200</t>
  </si>
  <si>
    <t>НЕПРОГРАММНЫЕ НАПРАВЛЕНИЕ ДЕЯТЕЛЬНОСТИ АДМИНИСТРАЦИИ СЕЛЬСКОГО ПОСЕЛЕНИЯ</t>
  </si>
  <si>
    <t>9900000000</t>
  </si>
  <si>
    <t>990А000100</t>
  </si>
  <si>
    <t>Расходы на выплаты по оплате труда работников администрации сельского поселения</t>
  </si>
  <si>
    <t>990А000110</t>
  </si>
  <si>
    <t>990А000190</t>
  </si>
  <si>
    <t>990Ц000100</t>
  </si>
  <si>
    <t>Осуществление муниципального земельного контроля за использованием земель поселения</t>
  </si>
  <si>
    <t>0110102000</t>
  </si>
  <si>
    <t>Основное мероприятие "Развитие культуры и спорта"</t>
  </si>
  <si>
    <t>0130100000</t>
  </si>
  <si>
    <t>Осуществление мероприятий по физической культуре и спорту</t>
  </si>
  <si>
    <t>0130102000</t>
  </si>
  <si>
    <t>Обеспечение деятельности учреждений культуры</t>
  </si>
  <si>
    <t>0130101000</t>
  </si>
  <si>
    <t>Основное мероприятие "Повышение уровня благоустройства  территории Талдинского сельского поселения"</t>
  </si>
  <si>
    <t>0120100000</t>
  </si>
  <si>
    <t>Мероприятия по уличному освещению</t>
  </si>
  <si>
    <t>0120101000</t>
  </si>
  <si>
    <t>Иные межбюджетные трансферты на осуществление переданных полномочий по организации утилизации отходов (буртовке)</t>
  </si>
  <si>
    <t>0120104И10</t>
  </si>
  <si>
    <t>Содержание мест захоронения</t>
  </si>
  <si>
    <t>0120103000</t>
  </si>
  <si>
    <t>Участие в организации деятельности по сбору и транспортированию твердых коммунальных отходов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</si>
  <si>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</si>
  <si>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</si>
  <si>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</si>
  <si>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</si>
  <si>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0110100000</t>
  </si>
  <si>
    <t>800</t>
  </si>
  <si>
    <t>Иные бюджетные ассигнования</t>
  </si>
  <si>
    <t>990А0001110</t>
  </si>
  <si>
    <t>Субвенции на осуществление первичного воинского учета на территориях, где отсутствуют военные комиссариаты</t>
  </si>
  <si>
    <t>9900051180</t>
  </si>
  <si>
    <t>0120104000</t>
  </si>
  <si>
    <t>Основное мероприятие "Предоставление дополнительных гарантий отдельным категориям граждан"</t>
  </si>
  <si>
    <t>0130201000</t>
  </si>
  <si>
    <t xml:space="preserve">Предоставление гарантий муниципальным служащим </t>
  </si>
  <si>
    <t>Социальное обеспечение и иные выплаты населению</t>
  </si>
  <si>
    <t>300</t>
  </si>
  <si>
    <t>Иные межбюджетные трансферты на осуществление переданных полномочий по организации в границах поселения водоснабжения населения</t>
  </si>
  <si>
    <t>0120104И20</t>
  </si>
  <si>
    <t>Основное мероприятие "Повышение уровня благоустройства  территории  Талдинского сельского поселения"</t>
  </si>
  <si>
    <t>Метериально-техническое обеспечение бухгалтерии сельского поселения</t>
  </si>
  <si>
    <t>990Ц000190</t>
  </si>
  <si>
    <t>Мобилизационная и вневойсковая подготовка</t>
  </si>
  <si>
    <t>КУЛЬТУРА,КИНЕМАТОГРАФИЯ</t>
  </si>
  <si>
    <t>Культура</t>
  </si>
  <si>
    <t>СОЦИАЛЬНАЯ ПОЛИТИКА</t>
  </si>
  <si>
    <t>Расходы на обеспечение функций работников  бухгалтерии сельского поселения</t>
  </si>
  <si>
    <t>НАЦИОНАЛЬНАЯ ЭКОНОМИКА</t>
  </si>
  <si>
    <t>Другие вопросы в области физической культуры и спорта</t>
  </si>
  <si>
    <t>ЖИЛИЩНО-КОММУНАЛЬНОЕ ХОЗЯЙСТВО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</si>
  <si>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</si>
  <si>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 администраций</t>
  </si>
  <si>
    <t>ДРУГИЕ ВОПРОСЫ В ОБЛАСТИ НАЦИОНАЛЬНОЙ ЭКОНОМИКИ</t>
  </si>
  <si>
    <t>Основное мероприятие "Обеспечение сбалансированности бюджета"</t>
  </si>
  <si>
    <t>Коммунальное хозяйство</t>
  </si>
  <si>
    <t>0130200000</t>
  </si>
  <si>
    <t>Мероприятия по утверждению генеральных планов 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</t>
  </si>
  <si>
    <t>0110103000</t>
  </si>
  <si>
    <t>Иные межбюджетные трансферты на 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 на территории поселения, осмотров зданий, сооружений и выдача рекомендаций об устранении выявленных в ходе таких осмотров нарушений</t>
  </si>
  <si>
    <t>0110103М00</t>
  </si>
  <si>
    <t>500</t>
  </si>
  <si>
    <t>Утвержденные бюджетные назначения</t>
  </si>
  <si>
    <t>Кассовое исполнение</t>
  </si>
  <si>
    <t>Процент исполнения</t>
  </si>
  <si>
    <t>Приложение 4</t>
  </si>
  <si>
    <t xml:space="preserve">                                                                                                                    </t>
  </si>
  <si>
    <t xml:space="preserve">  «Талдинское   сельское поселение»</t>
  </si>
  <si>
    <t xml:space="preserve">            к решению  «О бюджете  муниципального образования</t>
  </si>
  <si>
    <t>Сельская администрация Талдинского сельского поселения</t>
  </si>
  <si>
    <t>за 2017  год</t>
  </si>
  <si>
    <t>Основные мероприятия"Обеспечение мерпожарной безопасности в границах Талдинского сельского поселения"</t>
  </si>
  <si>
    <t>0120300000</t>
  </si>
  <si>
    <t>Основное мероприятие"Организация и осуществление мероприятий молодежных центров"</t>
  </si>
  <si>
    <t>013030000</t>
  </si>
  <si>
    <t>Прочая закупка товаров .работ и услуг для обеспечения государственных(муниципальных)нужд</t>
  </si>
  <si>
    <t>0120105000</t>
  </si>
  <si>
    <t>Прочие мероприятия по благоустройству</t>
  </si>
  <si>
    <t>НАЦИОНАЛЬНАЯ БЕЗОПАСНОСТЬ И ПРАВООХРАНИТЕЛЬНАЯ ДЕЯТЕЛЬНОСТЬ</t>
  </si>
  <si>
    <t>Основные мероприятия"Предупреждение и ликвидация последствий чрезвычайных ситуаций  в границах Талдинского сельского поселения"</t>
  </si>
  <si>
    <t>Основные мероприятия"Участие в профилактике терроризма и экстремизма на территории сельского поселения"</t>
  </si>
  <si>
    <t>Защита населения и территории от чрезвычайных ситуаций природного и техногенного характера,гражданская оборона</t>
  </si>
  <si>
    <t>09</t>
  </si>
  <si>
    <t>0120200000</t>
  </si>
  <si>
    <t>14</t>
  </si>
  <si>
    <t>0120400000</t>
  </si>
  <si>
    <t>Ведомственная структура расходов местного бюджета за 2017 год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</si>
</sst>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i/>
      <sz val="10"/>
      <color rgb="FFFF0000"/>
      <name val="Arial Cyr"/>
      <charset val="204"/>
    </font>
    <font>
      <i/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</xf>
    <xf numFmtId="0" fontId="11" fillId="0" borderId="0">
      <alignment vertical="top"/>
    </xf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6" fillId="0" borderId="0" xfId="0" applyFont="1"/>
    <xf numFmtId="0" fontId="13" fillId="0" borderId="0" xfId="0" applyFont="1" applyFill="1"/>
    <xf numFmtId="0" fontId="15" fillId="0" borderId="1" xfId="0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vertical="top" wrapText="1"/>
    </xf>
    <xf numFmtId="2" fontId="16" fillId="0" borderId="1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1" xfId="0" applyNumberFormat="1" applyFont="1" applyFill="1" applyBorder="1" applyAlignment="1">
      <alignment vertical="top" wrapText="1"/>
    </xf>
    <xf numFmtId="0" fontId="16" fillId="0" borderId="0" xfId="0" applyNumberFormat="1" applyFont="1" applyFill="1" applyAlignment="1">
      <alignment vertical="top" wrapText="1"/>
    </xf>
    <xf numFmtId="49" fontId="19" fillId="0" borderId="1" xfId="0" applyNumberFormat="1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1" fontId="15" fillId="0" borderId="1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vertical="top" wrapText="1"/>
    </xf>
    <xf numFmtId="49" fontId="18" fillId="0" borderId="0" xfId="0" applyNumberFormat="1" applyFont="1" applyFill="1" applyAlignment="1">
      <alignment horizontal="right" vertical="top"/>
    </xf>
    <xf numFmtId="0" fontId="18" fillId="0" borderId="0" xfId="0" applyFont="1" applyFill="1" applyAlignment="1">
      <alignment horizontal="right" vertical="top"/>
    </xf>
    <xf numFmtId="0" fontId="18" fillId="0" borderId="0" xfId="0" applyFont="1" applyFill="1"/>
    <xf numFmtId="0" fontId="6" fillId="0" borderId="0" xfId="0" applyFont="1" applyFill="1"/>
    <xf numFmtId="0" fontId="18" fillId="0" borderId="0" xfId="0" applyFont="1" applyFill="1" applyAlignment="1">
      <alignment vertical="top"/>
    </xf>
    <xf numFmtId="0" fontId="15" fillId="0" borderId="0" xfId="0" applyFont="1" applyFill="1" applyAlignment="1">
      <alignment horizontal="right"/>
    </xf>
    <xf numFmtId="49" fontId="18" fillId="0" borderId="0" xfId="0" applyNumberFormat="1" applyFont="1" applyFill="1" applyAlignment="1">
      <alignment horizontal="center" vertical="top"/>
    </xf>
    <xf numFmtId="0" fontId="15" fillId="0" borderId="0" xfId="0" applyFont="1" applyFill="1"/>
    <xf numFmtId="0" fontId="3" fillId="0" borderId="0" xfId="0" applyFont="1" applyFill="1"/>
    <xf numFmtId="0" fontId="21" fillId="0" borderId="0" xfId="0" applyFont="1" applyFill="1"/>
    <xf numFmtId="0" fontId="16" fillId="0" borderId="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0" xfId="0" applyFont="1" applyFill="1"/>
    <xf numFmtId="0" fontId="14" fillId="0" borderId="0" xfId="0" applyFont="1" applyFill="1"/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 wrapText="1"/>
    </xf>
    <xf numFmtId="1" fontId="16" fillId="0" borderId="1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/>
    <xf numFmtId="0" fontId="15" fillId="0" borderId="0" xfId="0" applyFont="1" applyFill="1" applyAlignment="1"/>
    <xf numFmtId="0" fontId="16" fillId="0" borderId="0" xfId="0" applyFont="1" applyFill="1" applyAlignment="1">
      <alignment horizontal="center" vertical="top" wrapText="1"/>
    </xf>
    <xf numFmtId="0" fontId="18" fillId="0" borderId="2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</cellXfs>
  <cellStyles count="9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Тысячи [0]_перечис.11" xfId="1"/>
    <cellStyle name="Тысячи_перечис.11" xfId="2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5"/>
  <sheetViews>
    <sheetView tabSelected="1" view="pageBreakPreview" zoomScale="60" workbookViewId="0">
      <selection activeCell="A7" sqref="A7"/>
    </sheetView>
  </sheetViews>
  <sheetFormatPr defaultRowHeight="12.75"/>
  <cols>
    <col min="1" max="1" width="6.28515625" style="1" customWidth="1"/>
    <col min="2" max="2" width="55.85546875" style="2" customWidth="1"/>
    <col min="3" max="5" width="10.7109375" style="3" customWidth="1"/>
    <col min="6" max="6" width="16.7109375" style="3" customWidth="1"/>
    <col min="7" max="7" width="10.7109375" style="3" customWidth="1"/>
    <col min="8" max="8" width="17.140625" style="3" customWidth="1"/>
    <col min="9" max="10" width="17.28515625" style="3" customWidth="1"/>
    <col min="11" max="153" width="9.140625" style="4"/>
    <col min="154" max="154" width="3.5703125" style="4" customWidth="1"/>
    <col min="155" max="155" width="40.85546875" style="4" customWidth="1"/>
    <col min="156" max="156" width="5.140625" style="4" customWidth="1"/>
    <col min="157" max="158" width="4.28515625" style="4" customWidth="1"/>
    <col min="159" max="159" width="8.5703125" style="4" customWidth="1"/>
    <col min="160" max="160" width="6.7109375" style="4" customWidth="1"/>
    <col min="161" max="161" width="11.28515625" style="4" customWidth="1"/>
    <col min="162" max="162" width="12.28515625" style="4" customWidth="1"/>
    <col min="163" max="409" width="9.140625" style="4"/>
    <col min="410" max="410" width="3.5703125" style="4" customWidth="1"/>
    <col min="411" max="411" width="40.85546875" style="4" customWidth="1"/>
    <col min="412" max="412" width="5.140625" style="4" customWidth="1"/>
    <col min="413" max="414" width="4.28515625" style="4" customWidth="1"/>
    <col min="415" max="415" width="8.5703125" style="4" customWidth="1"/>
    <col min="416" max="416" width="6.7109375" style="4" customWidth="1"/>
    <col min="417" max="417" width="11.28515625" style="4" customWidth="1"/>
    <col min="418" max="418" width="12.28515625" style="4" customWidth="1"/>
    <col min="419" max="665" width="9.140625" style="4"/>
    <col min="666" max="666" width="3.5703125" style="4" customWidth="1"/>
    <col min="667" max="667" width="40.85546875" style="4" customWidth="1"/>
    <col min="668" max="668" width="5.140625" style="4" customWidth="1"/>
    <col min="669" max="670" width="4.28515625" style="4" customWidth="1"/>
    <col min="671" max="671" width="8.5703125" style="4" customWidth="1"/>
    <col min="672" max="672" width="6.7109375" style="4" customWidth="1"/>
    <col min="673" max="673" width="11.28515625" style="4" customWidth="1"/>
    <col min="674" max="674" width="12.28515625" style="4" customWidth="1"/>
    <col min="675" max="921" width="9.140625" style="4"/>
    <col min="922" max="922" width="3.5703125" style="4" customWidth="1"/>
    <col min="923" max="923" width="40.85546875" style="4" customWidth="1"/>
    <col min="924" max="924" width="5.140625" style="4" customWidth="1"/>
    <col min="925" max="926" width="4.28515625" style="4" customWidth="1"/>
    <col min="927" max="927" width="8.5703125" style="4" customWidth="1"/>
    <col min="928" max="928" width="6.7109375" style="4" customWidth="1"/>
    <col min="929" max="929" width="11.28515625" style="4" customWidth="1"/>
    <col min="930" max="930" width="12.28515625" style="4" customWidth="1"/>
    <col min="931" max="1177" width="9.140625" style="4"/>
    <col min="1178" max="1178" width="3.5703125" style="4" customWidth="1"/>
    <col min="1179" max="1179" width="40.85546875" style="4" customWidth="1"/>
    <col min="1180" max="1180" width="5.140625" style="4" customWidth="1"/>
    <col min="1181" max="1182" width="4.28515625" style="4" customWidth="1"/>
    <col min="1183" max="1183" width="8.5703125" style="4" customWidth="1"/>
    <col min="1184" max="1184" width="6.7109375" style="4" customWidth="1"/>
    <col min="1185" max="1185" width="11.28515625" style="4" customWidth="1"/>
    <col min="1186" max="1186" width="12.28515625" style="4" customWidth="1"/>
    <col min="1187" max="1433" width="9.140625" style="4"/>
    <col min="1434" max="1434" width="3.5703125" style="4" customWidth="1"/>
    <col min="1435" max="1435" width="40.85546875" style="4" customWidth="1"/>
    <col min="1436" max="1436" width="5.140625" style="4" customWidth="1"/>
    <col min="1437" max="1438" width="4.28515625" style="4" customWidth="1"/>
    <col min="1439" max="1439" width="8.5703125" style="4" customWidth="1"/>
    <col min="1440" max="1440" width="6.7109375" style="4" customWidth="1"/>
    <col min="1441" max="1441" width="11.28515625" style="4" customWidth="1"/>
    <col min="1442" max="1442" width="12.28515625" style="4" customWidth="1"/>
    <col min="1443" max="1689" width="9.140625" style="4"/>
    <col min="1690" max="1690" width="3.5703125" style="4" customWidth="1"/>
    <col min="1691" max="1691" width="40.85546875" style="4" customWidth="1"/>
    <col min="1692" max="1692" width="5.140625" style="4" customWidth="1"/>
    <col min="1693" max="1694" width="4.28515625" style="4" customWidth="1"/>
    <col min="1695" max="1695" width="8.5703125" style="4" customWidth="1"/>
    <col min="1696" max="1696" width="6.7109375" style="4" customWidth="1"/>
    <col min="1697" max="1697" width="11.28515625" style="4" customWidth="1"/>
    <col min="1698" max="1698" width="12.28515625" style="4" customWidth="1"/>
    <col min="1699" max="1945" width="9.140625" style="4"/>
    <col min="1946" max="1946" width="3.5703125" style="4" customWidth="1"/>
    <col min="1947" max="1947" width="40.85546875" style="4" customWidth="1"/>
    <col min="1948" max="1948" width="5.140625" style="4" customWidth="1"/>
    <col min="1949" max="1950" width="4.28515625" style="4" customWidth="1"/>
    <col min="1951" max="1951" width="8.5703125" style="4" customWidth="1"/>
    <col min="1952" max="1952" width="6.7109375" style="4" customWidth="1"/>
    <col min="1953" max="1953" width="11.28515625" style="4" customWidth="1"/>
    <col min="1954" max="1954" width="12.28515625" style="4" customWidth="1"/>
    <col min="1955" max="2201" width="9.140625" style="4"/>
    <col min="2202" max="2202" width="3.5703125" style="4" customWidth="1"/>
    <col min="2203" max="2203" width="40.85546875" style="4" customWidth="1"/>
    <col min="2204" max="2204" width="5.140625" style="4" customWidth="1"/>
    <col min="2205" max="2206" width="4.28515625" style="4" customWidth="1"/>
    <col min="2207" max="2207" width="8.5703125" style="4" customWidth="1"/>
    <col min="2208" max="2208" width="6.7109375" style="4" customWidth="1"/>
    <col min="2209" max="2209" width="11.28515625" style="4" customWidth="1"/>
    <col min="2210" max="2210" width="12.28515625" style="4" customWidth="1"/>
    <col min="2211" max="2457" width="9.140625" style="4"/>
    <col min="2458" max="2458" width="3.5703125" style="4" customWidth="1"/>
    <col min="2459" max="2459" width="40.85546875" style="4" customWidth="1"/>
    <col min="2460" max="2460" width="5.140625" style="4" customWidth="1"/>
    <col min="2461" max="2462" width="4.28515625" style="4" customWidth="1"/>
    <col min="2463" max="2463" width="8.5703125" style="4" customWidth="1"/>
    <col min="2464" max="2464" width="6.7109375" style="4" customWidth="1"/>
    <col min="2465" max="2465" width="11.28515625" style="4" customWidth="1"/>
    <col min="2466" max="2466" width="12.28515625" style="4" customWidth="1"/>
    <col min="2467" max="2713" width="9.140625" style="4"/>
    <col min="2714" max="2714" width="3.5703125" style="4" customWidth="1"/>
    <col min="2715" max="2715" width="40.85546875" style="4" customWidth="1"/>
    <col min="2716" max="2716" width="5.140625" style="4" customWidth="1"/>
    <col min="2717" max="2718" width="4.28515625" style="4" customWidth="1"/>
    <col min="2719" max="2719" width="8.5703125" style="4" customWidth="1"/>
    <col min="2720" max="2720" width="6.7109375" style="4" customWidth="1"/>
    <col min="2721" max="2721" width="11.28515625" style="4" customWidth="1"/>
    <col min="2722" max="2722" width="12.28515625" style="4" customWidth="1"/>
    <col min="2723" max="2969" width="9.140625" style="4"/>
    <col min="2970" max="2970" width="3.5703125" style="4" customWidth="1"/>
    <col min="2971" max="2971" width="40.85546875" style="4" customWidth="1"/>
    <col min="2972" max="2972" width="5.140625" style="4" customWidth="1"/>
    <col min="2973" max="2974" width="4.28515625" style="4" customWidth="1"/>
    <col min="2975" max="2975" width="8.5703125" style="4" customWidth="1"/>
    <col min="2976" max="2976" width="6.7109375" style="4" customWidth="1"/>
    <col min="2977" max="2977" width="11.28515625" style="4" customWidth="1"/>
    <col min="2978" max="2978" width="12.28515625" style="4" customWidth="1"/>
    <col min="2979" max="3225" width="9.140625" style="4"/>
    <col min="3226" max="3226" width="3.5703125" style="4" customWidth="1"/>
    <col min="3227" max="3227" width="40.85546875" style="4" customWidth="1"/>
    <col min="3228" max="3228" width="5.140625" style="4" customWidth="1"/>
    <col min="3229" max="3230" width="4.28515625" style="4" customWidth="1"/>
    <col min="3231" max="3231" width="8.5703125" style="4" customWidth="1"/>
    <col min="3232" max="3232" width="6.7109375" style="4" customWidth="1"/>
    <col min="3233" max="3233" width="11.28515625" style="4" customWidth="1"/>
    <col min="3234" max="3234" width="12.28515625" style="4" customWidth="1"/>
    <col min="3235" max="3481" width="9.140625" style="4"/>
    <col min="3482" max="3482" width="3.5703125" style="4" customWidth="1"/>
    <col min="3483" max="3483" width="40.85546875" style="4" customWidth="1"/>
    <col min="3484" max="3484" width="5.140625" style="4" customWidth="1"/>
    <col min="3485" max="3486" width="4.28515625" style="4" customWidth="1"/>
    <col min="3487" max="3487" width="8.5703125" style="4" customWidth="1"/>
    <col min="3488" max="3488" width="6.7109375" style="4" customWidth="1"/>
    <col min="3489" max="3489" width="11.28515625" style="4" customWidth="1"/>
    <col min="3490" max="3490" width="12.28515625" style="4" customWidth="1"/>
    <col min="3491" max="3737" width="9.140625" style="4"/>
    <col min="3738" max="3738" width="3.5703125" style="4" customWidth="1"/>
    <col min="3739" max="3739" width="40.85546875" style="4" customWidth="1"/>
    <col min="3740" max="3740" width="5.140625" style="4" customWidth="1"/>
    <col min="3741" max="3742" width="4.28515625" style="4" customWidth="1"/>
    <col min="3743" max="3743" width="8.5703125" style="4" customWidth="1"/>
    <col min="3744" max="3744" width="6.7109375" style="4" customWidth="1"/>
    <col min="3745" max="3745" width="11.28515625" style="4" customWidth="1"/>
    <col min="3746" max="3746" width="12.28515625" style="4" customWidth="1"/>
    <col min="3747" max="3993" width="9.140625" style="4"/>
    <col min="3994" max="3994" width="3.5703125" style="4" customWidth="1"/>
    <col min="3995" max="3995" width="40.85546875" style="4" customWidth="1"/>
    <col min="3996" max="3996" width="5.140625" style="4" customWidth="1"/>
    <col min="3997" max="3998" width="4.28515625" style="4" customWidth="1"/>
    <col min="3999" max="3999" width="8.5703125" style="4" customWidth="1"/>
    <col min="4000" max="4000" width="6.7109375" style="4" customWidth="1"/>
    <col min="4001" max="4001" width="11.28515625" style="4" customWidth="1"/>
    <col min="4002" max="4002" width="12.28515625" style="4" customWidth="1"/>
    <col min="4003" max="4249" width="9.140625" style="4"/>
    <col min="4250" max="4250" width="3.5703125" style="4" customWidth="1"/>
    <col min="4251" max="4251" width="40.85546875" style="4" customWidth="1"/>
    <col min="4252" max="4252" width="5.140625" style="4" customWidth="1"/>
    <col min="4253" max="4254" width="4.28515625" style="4" customWidth="1"/>
    <col min="4255" max="4255" width="8.5703125" style="4" customWidth="1"/>
    <col min="4256" max="4256" width="6.7109375" style="4" customWidth="1"/>
    <col min="4257" max="4257" width="11.28515625" style="4" customWidth="1"/>
    <col min="4258" max="4258" width="12.28515625" style="4" customWidth="1"/>
    <col min="4259" max="4505" width="9.140625" style="4"/>
    <col min="4506" max="4506" width="3.5703125" style="4" customWidth="1"/>
    <col min="4507" max="4507" width="40.85546875" style="4" customWidth="1"/>
    <col min="4508" max="4508" width="5.140625" style="4" customWidth="1"/>
    <col min="4509" max="4510" width="4.28515625" style="4" customWidth="1"/>
    <col min="4511" max="4511" width="8.5703125" style="4" customWidth="1"/>
    <col min="4512" max="4512" width="6.7109375" style="4" customWidth="1"/>
    <col min="4513" max="4513" width="11.28515625" style="4" customWidth="1"/>
    <col min="4514" max="4514" width="12.28515625" style="4" customWidth="1"/>
    <col min="4515" max="4761" width="9.140625" style="4"/>
    <col min="4762" max="4762" width="3.5703125" style="4" customWidth="1"/>
    <col min="4763" max="4763" width="40.85546875" style="4" customWidth="1"/>
    <col min="4764" max="4764" width="5.140625" style="4" customWidth="1"/>
    <col min="4765" max="4766" width="4.28515625" style="4" customWidth="1"/>
    <col min="4767" max="4767" width="8.5703125" style="4" customWidth="1"/>
    <col min="4768" max="4768" width="6.7109375" style="4" customWidth="1"/>
    <col min="4769" max="4769" width="11.28515625" style="4" customWidth="1"/>
    <col min="4770" max="4770" width="12.28515625" style="4" customWidth="1"/>
    <col min="4771" max="5017" width="9.140625" style="4"/>
    <col min="5018" max="5018" width="3.5703125" style="4" customWidth="1"/>
    <col min="5019" max="5019" width="40.85546875" style="4" customWidth="1"/>
    <col min="5020" max="5020" width="5.140625" style="4" customWidth="1"/>
    <col min="5021" max="5022" width="4.28515625" style="4" customWidth="1"/>
    <col min="5023" max="5023" width="8.5703125" style="4" customWidth="1"/>
    <col min="5024" max="5024" width="6.7109375" style="4" customWidth="1"/>
    <col min="5025" max="5025" width="11.28515625" style="4" customWidth="1"/>
    <col min="5026" max="5026" width="12.28515625" style="4" customWidth="1"/>
    <col min="5027" max="5273" width="9.140625" style="4"/>
    <col min="5274" max="5274" width="3.5703125" style="4" customWidth="1"/>
    <col min="5275" max="5275" width="40.85546875" style="4" customWidth="1"/>
    <col min="5276" max="5276" width="5.140625" style="4" customWidth="1"/>
    <col min="5277" max="5278" width="4.28515625" style="4" customWidth="1"/>
    <col min="5279" max="5279" width="8.5703125" style="4" customWidth="1"/>
    <col min="5280" max="5280" width="6.7109375" style="4" customWidth="1"/>
    <col min="5281" max="5281" width="11.28515625" style="4" customWidth="1"/>
    <col min="5282" max="5282" width="12.28515625" style="4" customWidth="1"/>
    <col min="5283" max="5529" width="9.140625" style="4"/>
    <col min="5530" max="5530" width="3.5703125" style="4" customWidth="1"/>
    <col min="5531" max="5531" width="40.85546875" style="4" customWidth="1"/>
    <col min="5532" max="5532" width="5.140625" style="4" customWidth="1"/>
    <col min="5533" max="5534" width="4.28515625" style="4" customWidth="1"/>
    <col min="5535" max="5535" width="8.5703125" style="4" customWidth="1"/>
    <col min="5536" max="5536" width="6.7109375" style="4" customWidth="1"/>
    <col min="5537" max="5537" width="11.28515625" style="4" customWidth="1"/>
    <col min="5538" max="5538" width="12.28515625" style="4" customWidth="1"/>
    <col min="5539" max="5785" width="9.140625" style="4"/>
    <col min="5786" max="5786" width="3.5703125" style="4" customWidth="1"/>
    <col min="5787" max="5787" width="40.85546875" style="4" customWidth="1"/>
    <col min="5788" max="5788" width="5.140625" style="4" customWidth="1"/>
    <col min="5789" max="5790" width="4.28515625" style="4" customWidth="1"/>
    <col min="5791" max="5791" width="8.5703125" style="4" customWidth="1"/>
    <col min="5792" max="5792" width="6.7109375" style="4" customWidth="1"/>
    <col min="5793" max="5793" width="11.28515625" style="4" customWidth="1"/>
    <col min="5794" max="5794" width="12.28515625" style="4" customWidth="1"/>
    <col min="5795" max="6041" width="9.140625" style="4"/>
    <col min="6042" max="6042" width="3.5703125" style="4" customWidth="1"/>
    <col min="6043" max="6043" width="40.85546875" style="4" customWidth="1"/>
    <col min="6044" max="6044" width="5.140625" style="4" customWidth="1"/>
    <col min="6045" max="6046" width="4.28515625" style="4" customWidth="1"/>
    <col min="6047" max="6047" width="8.5703125" style="4" customWidth="1"/>
    <col min="6048" max="6048" width="6.7109375" style="4" customWidth="1"/>
    <col min="6049" max="6049" width="11.28515625" style="4" customWidth="1"/>
    <col min="6050" max="6050" width="12.28515625" style="4" customWidth="1"/>
    <col min="6051" max="6297" width="9.140625" style="4"/>
    <col min="6298" max="6298" width="3.5703125" style="4" customWidth="1"/>
    <col min="6299" max="6299" width="40.85546875" style="4" customWidth="1"/>
    <col min="6300" max="6300" width="5.140625" style="4" customWidth="1"/>
    <col min="6301" max="6302" width="4.28515625" style="4" customWidth="1"/>
    <col min="6303" max="6303" width="8.5703125" style="4" customWidth="1"/>
    <col min="6304" max="6304" width="6.7109375" style="4" customWidth="1"/>
    <col min="6305" max="6305" width="11.28515625" style="4" customWidth="1"/>
    <col min="6306" max="6306" width="12.28515625" style="4" customWidth="1"/>
    <col min="6307" max="6553" width="9.140625" style="4"/>
    <col min="6554" max="6554" width="3.5703125" style="4" customWidth="1"/>
    <col min="6555" max="6555" width="40.85546875" style="4" customWidth="1"/>
    <col min="6556" max="6556" width="5.140625" style="4" customWidth="1"/>
    <col min="6557" max="6558" width="4.28515625" style="4" customWidth="1"/>
    <col min="6559" max="6559" width="8.5703125" style="4" customWidth="1"/>
    <col min="6560" max="6560" width="6.7109375" style="4" customWidth="1"/>
    <col min="6561" max="6561" width="11.28515625" style="4" customWidth="1"/>
    <col min="6562" max="6562" width="12.28515625" style="4" customWidth="1"/>
    <col min="6563" max="6809" width="9.140625" style="4"/>
    <col min="6810" max="6810" width="3.5703125" style="4" customWidth="1"/>
    <col min="6811" max="6811" width="40.85546875" style="4" customWidth="1"/>
    <col min="6812" max="6812" width="5.140625" style="4" customWidth="1"/>
    <col min="6813" max="6814" width="4.28515625" style="4" customWidth="1"/>
    <col min="6815" max="6815" width="8.5703125" style="4" customWidth="1"/>
    <col min="6816" max="6816" width="6.7109375" style="4" customWidth="1"/>
    <col min="6817" max="6817" width="11.28515625" style="4" customWidth="1"/>
    <col min="6818" max="6818" width="12.28515625" style="4" customWidth="1"/>
    <col min="6819" max="7065" width="9.140625" style="4"/>
    <col min="7066" max="7066" width="3.5703125" style="4" customWidth="1"/>
    <col min="7067" max="7067" width="40.85546875" style="4" customWidth="1"/>
    <col min="7068" max="7068" width="5.140625" style="4" customWidth="1"/>
    <col min="7069" max="7070" width="4.28515625" style="4" customWidth="1"/>
    <col min="7071" max="7071" width="8.5703125" style="4" customWidth="1"/>
    <col min="7072" max="7072" width="6.7109375" style="4" customWidth="1"/>
    <col min="7073" max="7073" width="11.28515625" style="4" customWidth="1"/>
    <col min="7074" max="7074" width="12.28515625" style="4" customWidth="1"/>
    <col min="7075" max="7321" width="9.140625" style="4"/>
    <col min="7322" max="7322" width="3.5703125" style="4" customWidth="1"/>
    <col min="7323" max="7323" width="40.85546875" style="4" customWidth="1"/>
    <col min="7324" max="7324" width="5.140625" style="4" customWidth="1"/>
    <col min="7325" max="7326" width="4.28515625" style="4" customWidth="1"/>
    <col min="7327" max="7327" width="8.5703125" style="4" customWidth="1"/>
    <col min="7328" max="7328" width="6.7109375" style="4" customWidth="1"/>
    <col min="7329" max="7329" width="11.28515625" style="4" customWidth="1"/>
    <col min="7330" max="7330" width="12.28515625" style="4" customWidth="1"/>
    <col min="7331" max="7577" width="9.140625" style="4"/>
    <col min="7578" max="7578" width="3.5703125" style="4" customWidth="1"/>
    <col min="7579" max="7579" width="40.85546875" style="4" customWidth="1"/>
    <col min="7580" max="7580" width="5.140625" style="4" customWidth="1"/>
    <col min="7581" max="7582" width="4.28515625" style="4" customWidth="1"/>
    <col min="7583" max="7583" width="8.5703125" style="4" customWidth="1"/>
    <col min="7584" max="7584" width="6.7109375" style="4" customWidth="1"/>
    <col min="7585" max="7585" width="11.28515625" style="4" customWidth="1"/>
    <col min="7586" max="7586" width="12.28515625" style="4" customWidth="1"/>
    <col min="7587" max="7833" width="9.140625" style="4"/>
    <col min="7834" max="7834" width="3.5703125" style="4" customWidth="1"/>
    <col min="7835" max="7835" width="40.85546875" style="4" customWidth="1"/>
    <col min="7836" max="7836" width="5.140625" style="4" customWidth="1"/>
    <col min="7837" max="7838" width="4.28515625" style="4" customWidth="1"/>
    <col min="7839" max="7839" width="8.5703125" style="4" customWidth="1"/>
    <col min="7840" max="7840" width="6.7109375" style="4" customWidth="1"/>
    <col min="7841" max="7841" width="11.28515625" style="4" customWidth="1"/>
    <col min="7842" max="7842" width="12.28515625" style="4" customWidth="1"/>
    <col min="7843" max="8089" width="9.140625" style="4"/>
    <col min="8090" max="8090" width="3.5703125" style="4" customWidth="1"/>
    <col min="8091" max="8091" width="40.85546875" style="4" customWidth="1"/>
    <col min="8092" max="8092" width="5.140625" style="4" customWidth="1"/>
    <col min="8093" max="8094" width="4.28515625" style="4" customWidth="1"/>
    <col min="8095" max="8095" width="8.5703125" style="4" customWidth="1"/>
    <col min="8096" max="8096" width="6.7109375" style="4" customWidth="1"/>
    <col min="8097" max="8097" width="11.28515625" style="4" customWidth="1"/>
    <col min="8098" max="8098" width="12.28515625" style="4" customWidth="1"/>
    <col min="8099" max="8345" width="9.140625" style="4"/>
    <col min="8346" max="8346" width="3.5703125" style="4" customWidth="1"/>
    <col min="8347" max="8347" width="40.85546875" style="4" customWidth="1"/>
    <col min="8348" max="8348" width="5.140625" style="4" customWidth="1"/>
    <col min="8349" max="8350" width="4.28515625" style="4" customWidth="1"/>
    <col min="8351" max="8351" width="8.5703125" style="4" customWidth="1"/>
    <col min="8352" max="8352" width="6.7109375" style="4" customWidth="1"/>
    <col min="8353" max="8353" width="11.28515625" style="4" customWidth="1"/>
    <col min="8354" max="8354" width="12.28515625" style="4" customWidth="1"/>
    <col min="8355" max="8601" width="9.140625" style="4"/>
    <col min="8602" max="8602" width="3.5703125" style="4" customWidth="1"/>
    <col min="8603" max="8603" width="40.85546875" style="4" customWidth="1"/>
    <col min="8604" max="8604" width="5.140625" style="4" customWidth="1"/>
    <col min="8605" max="8606" width="4.28515625" style="4" customWidth="1"/>
    <col min="8607" max="8607" width="8.5703125" style="4" customWidth="1"/>
    <col min="8608" max="8608" width="6.7109375" style="4" customWidth="1"/>
    <col min="8609" max="8609" width="11.28515625" style="4" customWidth="1"/>
    <col min="8610" max="8610" width="12.28515625" style="4" customWidth="1"/>
    <col min="8611" max="8857" width="9.140625" style="4"/>
    <col min="8858" max="8858" width="3.5703125" style="4" customWidth="1"/>
    <col min="8859" max="8859" width="40.85546875" style="4" customWidth="1"/>
    <col min="8860" max="8860" width="5.140625" style="4" customWidth="1"/>
    <col min="8861" max="8862" width="4.28515625" style="4" customWidth="1"/>
    <col min="8863" max="8863" width="8.5703125" style="4" customWidth="1"/>
    <col min="8864" max="8864" width="6.7109375" style="4" customWidth="1"/>
    <col min="8865" max="8865" width="11.28515625" style="4" customWidth="1"/>
    <col min="8866" max="8866" width="12.28515625" style="4" customWidth="1"/>
    <col min="8867" max="9113" width="9.140625" style="4"/>
    <col min="9114" max="9114" width="3.5703125" style="4" customWidth="1"/>
    <col min="9115" max="9115" width="40.85546875" style="4" customWidth="1"/>
    <col min="9116" max="9116" width="5.140625" style="4" customWidth="1"/>
    <col min="9117" max="9118" width="4.28515625" style="4" customWidth="1"/>
    <col min="9119" max="9119" width="8.5703125" style="4" customWidth="1"/>
    <col min="9120" max="9120" width="6.7109375" style="4" customWidth="1"/>
    <col min="9121" max="9121" width="11.28515625" style="4" customWidth="1"/>
    <col min="9122" max="9122" width="12.28515625" style="4" customWidth="1"/>
    <col min="9123" max="9369" width="9.140625" style="4"/>
    <col min="9370" max="9370" width="3.5703125" style="4" customWidth="1"/>
    <col min="9371" max="9371" width="40.85546875" style="4" customWidth="1"/>
    <col min="9372" max="9372" width="5.140625" style="4" customWidth="1"/>
    <col min="9373" max="9374" width="4.28515625" style="4" customWidth="1"/>
    <col min="9375" max="9375" width="8.5703125" style="4" customWidth="1"/>
    <col min="9376" max="9376" width="6.7109375" style="4" customWidth="1"/>
    <col min="9377" max="9377" width="11.28515625" style="4" customWidth="1"/>
    <col min="9378" max="9378" width="12.28515625" style="4" customWidth="1"/>
    <col min="9379" max="9625" width="9.140625" style="4"/>
    <col min="9626" max="9626" width="3.5703125" style="4" customWidth="1"/>
    <col min="9627" max="9627" width="40.85546875" style="4" customWidth="1"/>
    <col min="9628" max="9628" width="5.140625" style="4" customWidth="1"/>
    <col min="9629" max="9630" width="4.28515625" style="4" customWidth="1"/>
    <col min="9631" max="9631" width="8.5703125" style="4" customWidth="1"/>
    <col min="9632" max="9632" width="6.7109375" style="4" customWidth="1"/>
    <col min="9633" max="9633" width="11.28515625" style="4" customWidth="1"/>
    <col min="9634" max="9634" width="12.28515625" style="4" customWidth="1"/>
    <col min="9635" max="9881" width="9.140625" style="4"/>
    <col min="9882" max="9882" width="3.5703125" style="4" customWidth="1"/>
    <col min="9883" max="9883" width="40.85546875" style="4" customWidth="1"/>
    <col min="9884" max="9884" width="5.140625" style="4" customWidth="1"/>
    <col min="9885" max="9886" width="4.28515625" style="4" customWidth="1"/>
    <col min="9887" max="9887" width="8.5703125" style="4" customWidth="1"/>
    <col min="9888" max="9888" width="6.7109375" style="4" customWidth="1"/>
    <col min="9889" max="9889" width="11.28515625" style="4" customWidth="1"/>
    <col min="9890" max="9890" width="12.28515625" style="4" customWidth="1"/>
    <col min="9891" max="10137" width="9.140625" style="4"/>
    <col min="10138" max="10138" width="3.5703125" style="4" customWidth="1"/>
    <col min="10139" max="10139" width="40.85546875" style="4" customWidth="1"/>
    <col min="10140" max="10140" width="5.140625" style="4" customWidth="1"/>
    <col min="10141" max="10142" width="4.28515625" style="4" customWidth="1"/>
    <col min="10143" max="10143" width="8.5703125" style="4" customWidth="1"/>
    <col min="10144" max="10144" width="6.7109375" style="4" customWidth="1"/>
    <col min="10145" max="10145" width="11.28515625" style="4" customWidth="1"/>
    <col min="10146" max="10146" width="12.28515625" style="4" customWidth="1"/>
    <col min="10147" max="10393" width="9.140625" style="4"/>
    <col min="10394" max="10394" width="3.5703125" style="4" customWidth="1"/>
    <col min="10395" max="10395" width="40.85546875" style="4" customWidth="1"/>
    <col min="10396" max="10396" width="5.140625" style="4" customWidth="1"/>
    <col min="10397" max="10398" width="4.28515625" style="4" customWidth="1"/>
    <col min="10399" max="10399" width="8.5703125" style="4" customWidth="1"/>
    <col min="10400" max="10400" width="6.7109375" style="4" customWidth="1"/>
    <col min="10401" max="10401" width="11.28515625" style="4" customWidth="1"/>
    <col min="10402" max="10402" width="12.28515625" style="4" customWidth="1"/>
    <col min="10403" max="10649" width="9.140625" style="4"/>
    <col min="10650" max="10650" width="3.5703125" style="4" customWidth="1"/>
    <col min="10651" max="10651" width="40.85546875" style="4" customWidth="1"/>
    <col min="10652" max="10652" width="5.140625" style="4" customWidth="1"/>
    <col min="10653" max="10654" width="4.28515625" style="4" customWidth="1"/>
    <col min="10655" max="10655" width="8.5703125" style="4" customWidth="1"/>
    <col min="10656" max="10656" width="6.7109375" style="4" customWidth="1"/>
    <col min="10657" max="10657" width="11.28515625" style="4" customWidth="1"/>
    <col min="10658" max="10658" width="12.28515625" style="4" customWidth="1"/>
    <col min="10659" max="10905" width="9.140625" style="4"/>
    <col min="10906" max="10906" width="3.5703125" style="4" customWidth="1"/>
    <col min="10907" max="10907" width="40.85546875" style="4" customWidth="1"/>
    <col min="10908" max="10908" width="5.140625" style="4" customWidth="1"/>
    <col min="10909" max="10910" width="4.28515625" style="4" customWidth="1"/>
    <col min="10911" max="10911" width="8.5703125" style="4" customWidth="1"/>
    <col min="10912" max="10912" width="6.7109375" style="4" customWidth="1"/>
    <col min="10913" max="10913" width="11.28515625" style="4" customWidth="1"/>
    <col min="10914" max="10914" width="12.28515625" style="4" customWidth="1"/>
    <col min="10915" max="11161" width="9.140625" style="4"/>
    <col min="11162" max="11162" width="3.5703125" style="4" customWidth="1"/>
    <col min="11163" max="11163" width="40.85546875" style="4" customWidth="1"/>
    <col min="11164" max="11164" width="5.140625" style="4" customWidth="1"/>
    <col min="11165" max="11166" width="4.28515625" style="4" customWidth="1"/>
    <col min="11167" max="11167" width="8.5703125" style="4" customWidth="1"/>
    <col min="11168" max="11168" width="6.7109375" style="4" customWidth="1"/>
    <col min="11169" max="11169" width="11.28515625" style="4" customWidth="1"/>
    <col min="11170" max="11170" width="12.28515625" style="4" customWidth="1"/>
    <col min="11171" max="11417" width="9.140625" style="4"/>
    <col min="11418" max="11418" width="3.5703125" style="4" customWidth="1"/>
    <col min="11419" max="11419" width="40.85546875" style="4" customWidth="1"/>
    <col min="11420" max="11420" width="5.140625" style="4" customWidth="1"/>
    <col min="11421" max="11422" width="4.28515625" style="4" customWidth="1"/>
    <col min="11423" max="11423" width="8.5703125" style="4" customWidth="1"/>
    <col min="11424" max="11424" width="6.7109375" style="4" customWidth="1"/>
    <col min="11425" max="11425" width="11.28515625" style="4" customWidth="1"/>
    <col min="11426" max="11426" width="12.28515625" style="4" customWidth="1"/>
    <col min="11427" max="11673" width="9.140625" style="4"/>
    <col min="11674" max="11674" width="3.5703125" style="4" customWidth="1"/>
    <col min="11675" max="11675" width="40.85546875" style="4" customWidth="1"/>
    <col min="11676" max="11676" width="5.140625" style="4" customWidth="1"/>
    <col min="11677" max="11678" width="4.28515625" style="4" customWidth="1"/>
    <col min="11679" max="11679" width="8.5703125" style="4" customWidth="1"/>
    <col min="11680" max="11680" width="6.7109375" style="4" customWidth="1"/>
    <col min="11681" max="11681" width="11.28515625" style="4" customWidth="1"/>
    <col min="11682" max="11682" width="12.28515625" style="4" customWidth="1"/>
    <col min="11683" max="11929" width="9.140625" style="4"/>
    <col min="11930" max="11930" width="3.5703125" style="4" customWidth="1"/>
    <col min="11931" max="11931" width="40.85546875" style="4" customWidth="1"/>
    <col min="11932" max="11932" width="5.140625" style="4" customWidth="1"/>
    <col min="11933" max="11934" width="4.28515625" style="4" customWidth="1"/>
    <col min="11935" max="11935" width="8.5703125" style="4" customWidth="1"/>
    <col min="11936" max="11936" width="6.7109375" style="4" customWidth="1"/>
    <col min="11937" max="11937" width="11.28515625" style="4" customWidth="1"/>
    <col min="11938" max="11938" width="12.28515625" style="4" customWidth="1"/>
    <col min="11939" max="12185" width="9.140625" style="4"/>
    <col min="12186" max="12186" width="3.5703125" style="4" customWidth="1"/>
    <col min="12187" max="12187" width="40.85546875" style="4" customWidth="1"/>
    <col min="12188" max="12188" width="5.140625" style="4" customWidth="1"/>
    <col min="12189" max="12190" width="4.28515625" style="4" customWidth="1"/>
    <col min="12191" max="12191" width="8.5703125" style="4" customWidth="1"/>
    <col min="12192" max="12192" width="6.7109375" style="4" customWidth="1"/>
    <col min="12193" max="12193" width="11.28515625" style="4" customWidth="1"/>
    <col min="12194" max="12194" width="12.28515625" style="4" customWidth="1"/>
    <col min="12195" max="12441" width="9.140625" style="4"/>
    <col min="12442" max="12442" width="3.5703125" style="4" customWidth="1"/>
    <col min="12443" max="12443" width="40.85546875" style="4" customWidth="1"/>
    <col min="12444" max="12444" width="5.140625" style="4" customWidth="1"/>
    <col min="12445" max="12446" width="4.28515625" style="4" customWidth="1"/>
    <col min="12447" max="12447" width="8.5703125" style="4" customWidth="1"/>
    <col min="12448" max="12448" width="6.7109375" style="4" customWidth="1"/>
    <col min="12449" max="12449" width="11.28515625" style="4" customWidth="1"/>
    <col min="12450" max="12450" width="12.28515625" style="4" customWidth="1"/>
    <col min="12451" max="12697" width="9.140625" style="4"/>
    <col min="12698" max="12698" width="3.5703125" style="4" customWidth="1"/>
    <col min="12699" max="12699" width="40.85546875" style="4" customWidth="1"/>
    <col min="12700" max="12700" width="5.140625" style="4" customWidth="1"/>
    <col min="12701" max="12702" width="4.28515625" style="4" customWidth="1"/>
    <col min="12703" max="12703" width="8.5703125" style="4" customWidth="1"/>
    <col min="12704" max="12704" width="6.7109375" style="4" customWidth="1"/>
    <col min="12705" max="12705" width="11.28515625" style="4" customWidth="1"/>
    <col min="12706" max="12706" width="12.28515625" style="4" customWidth="1"/>
    <col min="12707" max="12953" width="9.140625" style="4"/>
    <col min="12954" max="12954" width="3.5703125" style="4" customWidth="1"/>
    <col min="12955" max="12955" width="40.85546875" style="4" customWidth="1"/>
    <col min="12956" max="12956" width="5.140625" style="4" customWidth="1"/>
    <col min="12957" max="12958" width="4.28515625" style="4" customWidth="1"/>
    <col min="12959" max="12959" width="8.5703125" style="4" customWidth="1"/>
    <col min="12960" max="12960" width="6.7109375" style="4" customWidth="1"/>
    <col min="12961" max="12961" width="11.28515625" style="4" customWidth="1"/>
    <col min="12962" max="12962" width="12.28515625" style="4" customWidth="1"/>
    <col min="12963" max="13209" width="9.140625" style="4"/>
    <col min="13210" max="13210" width="3.5703125" style="4" customWidth="1"/>
    <col min="13211" max="13211" width="40.85546875" style="4" customWidth="1"/>
    <col min="13212" max="13212" width="5.140625" style="4" customWidth="1"/>
    <col min="13213" max="13214" width="4.28515625" style="4" customWidth="1"/>
    <col min="13215" max="13215" width="8.5703125" style="4" customWidth="1"/>
    <col min="13216" max="13216" width="6.7109375" style="4" customWidth="1"/>
    <col min="13217" max="13217" width="11.28515625" style="4" customWidth="1"/>
    <col min="13218" max="13218" width="12.28515625" style="4" customWidth="1"/>
    <col min="13219" max="13465" width="9.140625" style="4"/>
    <col min="13466" max="13466" width="3.5703125" style="4" customWidth="1"/>
    <col min="13467" max="13467" width="40.85546875" style="4" customWidth="1"/>
    <col min="13468" max="13468" width="5.140625" style="4" customWidth="1"/>
    <col min="13469" max="13470" width="4.28515625" style="4" customWidth="1"/>
    <col min="13471" max="13471" width="8.5703125" style="4" customWidth="1"/>
    <col min="13472" max="13472" width="6.7109375" style="4" customWidth="1"/>
    <col min="13473" max="13473" width="11.28515625" style="4" customWidth="1"/>
    <col min="13474" max="13474" width="12.28515625" style="4" customWidth="1"/>
    <col min="13475" max="13721" width="9.140625" style="4"/>
    <col min="13722" max="13722" width="3.5703125" style="4" customWidth="1"/>
    <col min="13723" max="13723" width="40.85546875" style="4" customWidth="1"/>
    <col min="13724" max="13724" width="5.140625" style="4" customWidth="1"/>
    <col min="13725" max="13726" width="4.28515625" style="4" customWidth="1"/>
    <col min="13727" max="13727" width="8.5703125" style="4" customWidth="1"/>
    <col min="13728" max="13728" width="6.7109375" style="4" customWidth="1"/>
    <col min="13729" max="13729" width="11.28515625" style="4" customWidth="1"/>
    <col min="13730" max="13730" width="12.28515625" style="4" customWidth="1"/>
    <col min="13731" max="13977" width="9.140625" style="4"/>
    <col min="13978" max="13978" width="3.5703125" style="4" customWidth="1"/>
    <col min="13979" max="13979" width="40.85546875" style="4" customWidth="1"/>
    <col min="13980" max="13980" width="5.140625" style="4" customWidth="1"/>
    <col min="13981" max="13982" width="4.28515625" style="4" customWidth="1"/>
    <col min="13983" max="13983" width="8.5703125" style="4" customWidth="1"/>
    <col min="13984" max="13984" width="6.7109375" style="4" customWidth="1"/>
    <col min="13985" max="13985" width="11.28515625" style="4" customWidth="1"/>
    <col min="13986" max="13986" width="12.28515625" style="4" customWidth="1"/>
    <col min="13987" max="14233" width="9.140625" style="4"/>
    <col min="14234" max="14234" width="3.5703125" style="4" customWidth="1"/>
    <col min="14235" max="14235" width="40.85546875" style="4" customWidth="1"/>
    <col min="14236" max="14236" width="5.140625" style="4" customWidth="1"/>
    <col min="14237" max="14238" width="4.28515625" style="4" customWidth="1"/>
    <col min="14239" max="14239" width="8.5703125" style="4" customWidth="1"/>
    <col min="14240" max="14240" width="6.7109375" style="4" customWidth="1"/>
    <col min="14241" max="14241" width="11.28515625" style="4" customWidth="1"/>
    <col min="14242" max="14242" width="12.28515625" style="4" customWidth="1"/>
    <col min="14243" max="14489" width="9.140625" style="4"/>
    <col min="14490" max="14490" width="3.5703125" style="4" customWidth="1"/>
    <col min="14491" max="14491" width="40.85546875" style="4" customWidth="1"/>
    <col min="14492" max="14492" width="5.140625" style="4" customWidth="1"/>
    <col min="14493" max="14494" width="4.28515625" style="4" customWidth="1"/>
    <col min="14495" max="14495" width="8.5703125" style="4" customWidth="1"/>
    <col min="14496" max="14496" width="6.7109375" style="4" customWidth="1"/>
    <col min="14497" max="14497" width="11.28515625" style="4" customWidth="1"/>
    <col min="14498" max="14498" width="12.28515625" style="4" customWidth="1"/>
    <col min="14499" max="14745" width="9.140625" style="4"/>
    <col min="14746" max="14746" width="3.5703125" style="4" customWidth="1"/>
    <col min="14747" max="14747" width="40.85546875" style="4" customWidth="1"/>
    <col min="14748" max="14748" width="5.140625" style="4" customWidth="1"/>
    <col min="14749" max="14750" width="4.28515625" style="4" customWidth="1"/>
    <col min="14751" max="14751" width="8.5703125" style="4" customWidth="1"/>
    <col min="14752" max="14752" width="6.7109375" style="4" customWidth="1"/>
    <col min="14753" max="14753" width="11.28515625" style="4" customWidth="1"/>
    <col min="14754" max="14754" width="12.28515625" style="4" customWidth="1"/>
    <col min="14755" max="15001" width="9.140625" style="4"/>
    <col min="15002" max="15002" width="3.5703125" style="4" customWidth="1"/>
    <col min="15003" max="15003" width="40.85546875" style="4" customWidth="1"/>
    <col min="15004" max="15004" width="5.140625" style="4" customWidth="1"/>
    <col min="15005" max="15006" width="4.28515625" style="4" customWidth="1"/>
    <col min="15007" max="15007" width="8.5703125" style="4" customWidth="1"/>
    <col min="15008" max="15008" width="6.7109375" style="4" customWidth="1"/>
    <col min="15009" max="15009" width="11.28515625" style="4" customWidth="1"/>
    <col min="15010" max="15010" width="12.28515625" style="4" customWidth="1"/>
    <col min="15011" max="15257" width="9.140625" style="4"/>
    <col min="15258" max="15258" width="3.5703125" style="4" customWidth="1"/>
    <col min="15259" max="15259" width="40.85546875" style="4" customWidth="1"/>
    <col min="15260" max="15260" width="5.140625" style="4" customWidth="1"/>
    <col min="15261" max="15262" width="4.28515625" style="4" customWidth="1"/>
    <col min="15263" max="15263" width="8.5703125" style="4" customWidth="1"/>
    <col min="15264" max="15264" width="6.7109375" style="4" customWidth="1"/>
    <col min="15265" max="15265" width="11.28515625" style="4" customWidth="1"/>
    <col min="15266" max="15266" width="12.28515625" style="4" customWidth="1"/>
    <col min="15267" max="15513" width="9.140625" style="4"/>
    <col min="15514" max="15514" width="3.5703125" style="4" customWidth="1"/>
    <col min="15515" max="15515" width="40.85546875" style="4" customWidth="1"/>
    <col min="15516" max="15516" width="5.140625" style="4" customWidth="1"/>
    <col min="15517" max="15518" width="4.28515625" style="4" customWidth="1"/>
    <col min="15519" max="15519" width="8.5703125" style="4" customWidth="1"/>
    <col min="15520" max="15520" width="6.7109375" style="4" customWidth="1"/>
    <col min="15521" max="15521" width="11.28515625" style="4" customWidth="1"/>
    <col min="15522" max="15522" width="12.28515625" style="4" customWidth="1"/>
    <col min="15523" max="15769" width="9.140625" style="4"/>
    <col min="15770" max="15770" width="3.5703125" style="4" customWidth="1"/>
    <col min="15771" max="15771" width="40.85546875" style="4" customWidth="1"/>
    <col min="15772" max="15772" width="5.140625" style="4" customWidth="1"/>
    <col min="15773" max="15774" width="4.28515625" style="4" customWidth="1"/>
    <col min="15775" max="15775" width="8.5703125" style="4" customWidth="1"/>
    <col min="15776" max="15776" width="6.7109375" style="4" customWidth="1"/>
    <col min="15777" max="15777" width="11.28515625" style="4" customWidth="1"/>
    <col min="15778" max="15778" width="12.28515625" style="4" customWidth="1"/>
    <col min="15779" max="16025" width="9.140625" style="4"/>
    <col min="16026" max="16026" width="3.5703125" style="4" customWidth="1"/>
    <col min="16027" max="16027" width="40.85546875" style="4" customWidth="1"/>
    <col min="16028" max="16028" width="5.140625" style="4" customWidth="1"/>
    <col min="16029" max="16030" width="4.28515625" style="4" customWidth="1"/>
    <col min="16031" max="16031" width="8.5703125" style="4" customWidth="1"/>
    <col min="16032" max="16032" width="6.7109375" style="4" customWidth="1"/>
    <col min="16033" max="16033" width="11.28515625" style="4" customWidth="1"/>
    <col min="16034" max="16034" width="12.28515625" style="4" customWidth="1"/>
    <col min="16035" max="16384" width="9.140625" style="4"/>
  </cols>
  <sheetData>
    <row r="1" spans="1:11" s="43" customFormat="1" ht="15">
      <c r="A1" s="38"/>
      <c r="B1" s="39"/>
      <c r="C1" s="40"/>
      <c r="D1" s="40"/>
      <c r="E1" s="40"/>
      <c r="F1" s="40"/>
      <c r="G1" s="40"/>
      <c r="H1" s="41"/>
      <c r="I1" s="42"/>
      <c r="J1" s="42" t="s">
        <v>106</v>
      </c>
      <c r="K1" s="42"/>
    </row>
    <row r="2" spans="1:11" s="43" customFormat="1" ht="12.75" customHeight="1">
      <c r="A2" s="38"/>
      <c r="B2" s="39"/>
      <c r="C2" s="40"/>
      <c r="D2" s="40"/>
      <c r="E2" s="40"/>
      <c r="F2" s="40"/>
      <c r="G2" s="62" t="s">
        <v>109</v>
      </c>
      <c r="H2" s="63"/>
      <c r="I2" s="63"/>
      <c r="J2" s="63"/>
      <c r="K2" s="42"/>
    </row>
    <row r="3" spans="1:11" s="43" customFormat="1" ht="12.75" customHeight="1">
      <c r="A3" s="38"/>
      <c r="B3" s="44"/>
      <c r="C3" s="40"/>
      <c r="D3" s="40"/>
      <c r="E3" s="40"/>
      <c r="F3" s="40"/>
      <c r="G3" s="40"/>
      <c r="H3" s="45" t="s">
        <v>107</v>
      </c>
      <c r="I3" s="45"/>
      <c r="J3" s="45" t="s">
        <v>108</v>
      </c>
      <c r="K3" s="42"/>
    </row>
    <row r="4" spans="1:11" s="43" customFormat="1" ht="12.75" customHeight="1">
      <c r="A4" s="38"/>
      <c r="B4" s="39"/>
      <c r="C4" s="46"/>
      <c r="D4" s="46"/>
      <c r="E4" s="46"/>
      <c r="F4" s="46"/>
      <c r="G4" s="45"/>
      <c r="H4" s="45"/>
      <c r="I4" s="45"/>
      <c r="J4" s="60" t="s">
        <v>111</v>
      </c>
      <c r="K4" s="42"/>
    </row>
    <row r="5" spans="1:11" s="43" customFormat="1" ht="12.75" customHeight="1">
      <c r="A5" s="38"/>
      <c r="B5" s="39"/>
      <c r="C5" s="46"/>
      <c r="D5" s="46"/>
      <c r="E5" s="46"/>
      <c r="F5" s="46"/>
      <c r="G5" s="45"/>
      <c r="H5" s="45"/>
      <c r="I5" s="45"/>
      <c r="J5" s="45"/>
      <c r="K5" s="42"/>
    </row>
    <row r="6" spans="1:11" s="48" customFormat="1" ht="37.5" customHeight="1">
      <c r="A6" s="64" t="s">
        <v>127</v>
      </c>
      <c r="B6" s="64"/>
      <c r="C6" s="64"/>
      <c r="D6" s="64"/>
      <c r="E6" s="64"/>
      <c r="F6" s="64"/>
      <c r="G6" s="64"/>
      <c r="H6" s="64"/>
      <c r="I6" s="47"/>
      <c r="J6" s="47"/>
      <c r="K6" s="47"/>
    </row>
    <row r="7" spans="1:11" s="34" customFormat="1" ht="15">
      <c r="A7" s="35"/>
      <c r="B7" s="35"/>
      <c r="C7" s="35"/>
      <c r="D7" s="35"/>
      <c r="E7" s="35"/>
      <c r="F7" s="36"/>
      <c r="G7" s="65" t="s">
        <v>32</v>
      </c>
      <c r="H7" s="65"/>
      <c r="I7" s="49"/>
      <c r="J7" s="49"/>
      <c r="K7" s="49"/>
    </row>
    <row r="8" spans="1:11" s="51" customFormat="1" ht="76.5" customHeight="1">
      <c r="A8" s="6" t="s">
        <v>4</v>
      </c>
      <c r="B8" s="6" t="s">
        <v>5</v>
      </c>
      <c r="C8" s="8" t="s">
        <v>12</v>
      </c>
      <c r="D8" s="8" t="s">
        <v>13</v>
      </c>
      <c r="E8" s="8" t="s">
        <v>14</v>
      </c>
      <c r="F8" s="8" t="s">
        <v>15</v>
      </c>
      <c r="G8" s="8" t="s">
        <v>16</v>
      </c>
      <c r="H8" s="9" t="s">
        <v>103</v>
      </c>
      <c r="I8" s="21" t="s">
        <v>104</v>
      </c>
      <c r="J8" s="50" t="s">
        <v>105</v>
      </c>
    </row>
    <row r="9" spans="1:11" s="34" customFormat="1" ht="15">
      <c r="A9" s="9">
        <v>1</v>
      </c>
      <c r="B9" s="9">
        <v>2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>
        <v>8</v>
      </c>
      <c r="I9" s="9">
        <v>9</v>
      </c>
      <c r="J9" s="9">
        <v>9</v>
      </c>
    </row>
    <row r="10" spans="1:11" s="34" customFormat="1" ht="28.5">
      <c r="A10" s="9"/>
      <c r="B10" s="61" t="s">
        <v>110</v>
      </c>
      <c r="C10" s="10" t="s">
        <v>18</v>
      </c>
      <c r="D10" s="8"/>
      <c r="E10" s="8"/>
      <c r="F10" s="8"/>
      <c r="G10" s="8"/>
      <c r="H10" s="61">
        <v>4050023.69</v>
      </c>
      <c r="I10" s="61">
        <v>3804612.84</v>
      </c>
      <c r="J10" s="9"/>
    </row>
    <row r="11" spans="1:11" s="34" customFormat="1" ht="21.95" customHeight="1">
      <c r="A11" s="10" t="s">
        <v>28</v>
      </c>
      <c r="B11" s="11" t="s">
        <v>3</v>
      </c>
      <c r="C11" s="10" t="s">
        <v>18</v>
      </c>
      <c r="D11" s="10" t="s">
        <v>19</v>
      </c>
      <c r="E11" s="12" t="s">
        <v>34</v>
      </c>
      <c r="F11" s="10"/>
      <c r="G11" s="10"/>
      <c r="H11" s="33">
        <f>H12+H16+H25</f>
        <v>2442744.83</v>
      </c>
      <c r="I11" s="33">
        <f>I12+I16+I25</f>
        <v>2405581.8099999996</v>
      </c>
      <c r="J11" s="59">
        <f t="shared" ref="J11:J14" si="0">I11/H11*100</f>
        <v>98.47863683739736</v>
      </c>
    </row>
    <row r="12" spans="1:11" s="34" customFormat="1" ht="45" customHeight="1">
      <c r="A12" s="12"/>
      <c r="B12" s="13" t="s">
        <v>2</v>
      </c>
      <c r="C12" s="12" t="s">
        <v>18</v>
      </c>
      <c r="D12" s="12" t="s">
        <v>19</v>
      </c>
      <c r="E12" s="12" t="s">
        <v>20</v>
      </c>
      <c r="F12" s="12"/>
      <c r="G12" s="12"/>
      <c r="H12" s="14">
        <f>H13</f>
        <v>412308.11</v>
      </c>
      <c r="I12" s="14">
        <f>I13</f>
        <v>412308.11</v>
      </c>
      <c r="J12" s="59">
        <f t="shared" si="0"/>
        <v>100</v>
      </c>
    </row>
    <row r="13" spans="1:11" s="34" customFormat="1" ht="44.25" customHeight="1">
      <c r="A13" s="7"/>
      <c r="B13" s="13" t="s">
        <v>39</v>
      </c>
      <c r="C13" s="12" t="s">
        <v>18</v>
      </c>
      <c r="D13" s="12" t="s">
        <v>19</v>
      </c>
      <c r="E13" s="12" t="s">
        <v>20</v>
      </c>
      <c r="F13" s="12" t="s">
        <v>40</v>
      </c>
      <c r="G13" s="7"/>
      <c r="H13" s="14">
        <f>H14</f>
        <v>412308.11</v>
      </c>
      <c r="I13" s="14">
        <f t="shared" ref="I13" si="1">I14</f>
        <v>412308.11</v>
      </c>
      <c r="J13" s="59">
        <f t="shared" si="0"/>
        <v>100</v>
      </c>
    </row>
    <row r="14" spans="1:11" s="34" customFormat="1" ht="20.100000000000001" customHeight="1">
      <c r="A14" s="7"/>
      <c r="B14" s="13" t="s">
        <v>37</v>
      </c>
      <c r="C14" s="12" t="s">
        <v>18</v>
      </c>
      <c r="D14" s="12" t="s">
        <v>19</v>
      </c>
      <c r="E14" s="12" t="s">
        <v>20</v>
      </c>
      <c r="F14" s="12" t="s">
        <v>38</v>
      </c>
      <c r="G14" s="12"/>
      <c r="H14" s="14">
        <f t="shared" ref="H14:I14" si="2">H15</f>
        <v>412308.11</v>
      </c>
      <c r="I14" s="14">
        <f t="shared" si="2"/>
        <v>412308.11</v>
      </c>
      <c r="J14" s="59">
        <f t="shared" si="0"/>
        <v>100</v>
      </c>
    </row>
    <row r="15" spans="1:11" s="34" customFormat="1" ht="82.5" customHeight="1">
      <c r="A15" s="7"/>
      <c r="B15" s="15" t="s">
        <v>64</v>
      </c>
      <c r="C15" s="7" t="s">
        <v>18</v>
      </c>
      <c r="D15" s="7" t="s">
        <v>19</v>
      </c>
      <c r="E15" s="7" t="s">
        <v>20</v>
      </c>
      <c r="F15" s="7" t="s">
        <v>38</v>
      </c>
      <c r="G15" s="7" t="s">
        <v>63</v>
      </c>
      <c r="H15" s="16">
        <f>316672.92+95635.19</f>
        <v>412308.11</v>
      </c>
      <c r="I15" s="16">
        <f>316672.92+95635.19</f>
        <v>412308.11</v>
      </c>
      <c r="J15" s="37">
        <f>I15/H15*100</f>
        <v>100</v>
      </c>
    </row>
    <row r="16" spans="1:11" s="34" customFormat="1" ht="58.5" customHeight="1">
      <c r="A16" s="12"/>
      <c r="B16" s="13" t="s">
        <v>93</v>
      </c>
      <c r="C16" s="12" t="s">
        <v>18</v>
      </c>
      <c r="D16" s="12" t="s">
        <v>19</v>
      </c>
      <c r="E16" s="12" t="s">
        <v>22</v>
      </c>
      <c r="F16" s="12"/>
      <c r="G16" s="12"/>
      <c r="H16" s="14">
        <f>H17+H23</f>
        <v>1193627.22</v>
      </c>
      <c r="I16" s="14">
        <f>I17</f>
        <v>1157536.69</v>
      </c>
      <c r="J16" s="59">
        <f t="shared" ref="J16:J72" si="3">I16/H16*100</f>
        <v>96.976398544262423</v>
      </c>
    </row>
    <row r="17" spans="1:10" s="34" customFormat="1" ht="42" customHeight="1">
      <c r="A17" s="7"/>
      <c r="B17" s="13" t="s">
        <v>39</v>
      </c>
      <c r="C17" s="12" t="s">
        <v>18</v>
      </c>
      <c r="D17" s="12" t="s">
        <v>19</v>
      </c>
      <c r="E17" s="12" t="s">
        <v>22</v>
      </c>
      <c r="F17" s="12" t="s">
        <v>40</v>
      </c>
      <c r="G17" s="7"/>
      <c r="H17" s="14">
        <f>H18</f>
        <v>661552.19999999995</v>
      </c>
      <c r="I17" s="14">
        <f>I18</f>
        <v>1157536.69</v>
      </c>
      <c r="J17" s="59">
        <f t="shared" si="3"/>
        <v>174.9728426570118</v>
      </c>
    </row>
    <row r="18" spans="1:10" s="52" customFormat="1" ht="35.25" customHeight="1">
      <c r="A18" s="12"/>
      <c r="B18" s="13" t="s">
        <v>23</v>
      </c>
      <c r="C18" s="12" t="s">
        <v>18</v>
      </c>
      <c r="D18" s="12" t="s">
        <v>19</v>
      </c>
      <c r="E18" s="12" t="s">
        <v>22</v>
      </c>
      <c r="F18" s="12" t="s">
        <v>41</v>
      </c>
      <c r="G18" s="12"/>
      <c r="H18" s="14">
        <f>H19</f>
        <v>661552.19999999995</v>
      </c>
      <c r="I18" s="14">
        <f>I19+I23</f>
        <v>1157536.69</v>
      </c>
      <c r="J18" s="59">
        <f t="shared" si="3"/>
        <v>174.9728426570118</v>
      </c>
    </row>
    <row r="19" spans="1:10" s="52" customFormat="1" ht="35.25" customHeight="1">
      <c r="A19" s="12"/>
      <c r="B19" s="13" t="s">
        <v>42</v>
      </c>
      <c r="C19" s="12" t="s">
        <v>18</v>
      </c>
      <c r="D19" s="12" t="s">
        <v>19</v>
      </c>
      <c r="E19" s="12" t="s">
        <v>22</v>
      </c>
      <c r="F19" s="12" t="s">
        <v>43</v>
      </c>
      <c r="G19" s="12"/>
      <c r="H19" s="14">
        <f>H20+H21+H22</f>
        <v>661552.19999999995</v>
      </c>
      <c r="I19" s="14">
        <f>I20+I21+I22</f>
        <v>625463.79999999993</v>
      </c>
      <c r="J19" s="59">
        <f t="shared" si="3"/>
        <v>94.544890032865126</v>
      </c>
    </row>
    <row r="20" spans="1:10" s="52" customFormat="1" ht="76.5" customHeight="1">
      <c r="A20" s="7"/>
      <c r="B20" s="17" t="s">
        <v>64</v>
      </c>
      <c r="C20" s="7" t="s">
        <v>18</v>
      </c>
      <c r="D20" s="7" t="s">
        <v>19</v>
      </c>
      <c r="E20" s="7" t="s">
        <v>22</v>
      </c>
      <c r="F20" s="7" t="s">
        <v>43</v>
      </c>
      <c r="G20" s="7" t="s">
        <v>63</v>
      </c>
      <c r="H20" s="16">
        <f>167262.28+850+50513.25</f>
        <v>218625.53</v>
      </c>
      <c r="I20" s="16">
        <f>167262.28+850+50513.25</f>
        <v>218625.53</v>
      </c>
      <c r="J20" s="37">
        <f t="shared" si="3"/>
        <v>100</v>
      </c>
    </row>
    <row r="21" spans="1:10" s="52" customFormat="1" ht="36" customHeight="1">
      <c r="A21" s="7"/>
      <c r="B21" s="15" t="s">
        <v>66</v>
      </c>
      <c r="C21" s="7" t="s">
        <v>18</v>
      </c>
      <c r="D21" s="7" t="s">
        <v>19</v>
      </c>
      <c r="E21" s="7" t="s">
        <v>22</v>
      </c>
      <c r="F21" s="7" t="s">
        <v>43</v>
      </c>
      <c r="G21" s="7" t="s">
        <v>65</v>
      </c>
      <c r="H21" s="16">
        <f>84831+3618.9+11801+58539.2+9549.77+247613.8</f>
        <v>415953.66999999993</v>
      </c>
      <c r="I21" s="16">
        <f>70880.43+6756.11+58539.2+9549.77+241304.55</f>
        <v>387030.05999999994</v>
      </c>
      <c r="J21" s="37">
        <f t="shared" si="3"/>
        <v>93.046434714712348</v>
      </c>
    </row>
    <row r="22" spans="1:10" s="51" customFormat="1" ht="24" customHeight="1">
      <c r="A22" s="7"/>
      <c r="B22" s="17" t="s">
        <v>69</v>
      </c>
      <c r="C22" s="7" t="s">
        <v>18</v>
      </c>
      <c r="D22" s="7" t="s">
        <v>19</v>
      </c>
      <c r="E22" s="7" t="s">
        <v>22</v>
      </c>
      <c r="F22" s="7" t="s">
        <v>70</v>
      </c>
      <c r="G22" s="7" t="s">
        <v>68</v>
      </c>
      <c r="H22" s="16">
        <f>2614+9359+15000</f>
        <v>26973</v>
      </c>
      <c r="I22" s="16">
        <f>1732+4727+13349.21</f>
        <v>19808.21</v>
      </c>
      <c r="J22" s="37">
        <f t="shared" si="3"/>
        <v>73.437177918659401</v>
      </c>
    </row>
    <row r="23" spans="1:10" s="52" customFormat="1" ht="35.25" customHeight="1">
      <c r="A23" s="12"/>
      <c r="B23" s="13" t="s">
        <v>42</v>
      </c>
      <c r="C23" s="12" t="s">
        <v>18</v>
      </c>
      <c r="D23" s="12" t="s">
        <v>19</v>
      </c>
      <c r="E23" s="12" t="s">
        <v>22</v>
      </c>
      <c r="F23" s="12" t="s">
        <v>44</v>
      </c>
      <c r="G23" s="12"/>
      <c r="H23" s="14">
        <f>H24</f>
        <v>532075.02</v>
      </c>
      <c r="I23" s="14">
        <f>I24</f>
        <v>532072.89</v>
      </c>
      <c r="J23" s="59">
        <f t="shared" si="3"/>
        <v>99.999599680511224</v>
      </c>
    </row>
    <row r="24" spans="1:10" s="51" customFormat="1" ht="82.5" customHeight="1">
      <c r="A24" s="7"/>
      <c r="B24" s="15" t="s">
        <v>64</v>
      </c>
      <c r="C24" s="7" t="s">
        <v>18</v>
      </c>
      <c r="D24" s="7" t="s">
        <v>19</v>
      </c>
      <c r="E24" s="7" t="s">
        <v>22</v>
      </c>
      <c r="F24" s="7" t="s">
        <v>44</v>
      </c>
      <c r="G24" s="7" t="s">
        <v>63</v>
      </c>
      <c r="H24" s="16">
        <f>408658.12+123416.9</f>
        <v>532075.02</v>
      </c>
      <c r="I24" s="16">
        <f>408658.12+123414.77</f>
        <v>532072.89</v>
      </c>
      <c r="J24" s="37">
        <f t="shared" si="3"/>
        <v>99.999599680511224</v>
      </c>
    </row>
    <row r="25" spans="1:10" s="51" customFormat="1" ht="15.75" customHeight="1">
      <c r="A25" s="12"/>
      <c r="B25" s="13" t="s">
        <v>33</v>
      </c>
      <c r="C25" s="12" t="s">
        <v>18</v>
      </c>
      <c r="D25" s="12" t="s">
        <v>19</v>
      </c>
      <c r="E25" s="12" t="s">
        <v>24</v>
      </c>
      <c r="F25" s="12"/>
      <c r="G25" s="12"/>
      <c r="H25" s="14">
        <f>H28+H26</f>
        <v>836809.5</v>
      </c>
      <c r="I25" s="14">
        <f>I28+I26</f>
        <v>835737.01</v>
      </c>
      <c r="J25" s="59">
        <f t="shared" si="3"/>
        <v>99.871835824043586</v>
      </c>
    </row>
    <row r="26" spans="1:10" s="51" customFormat="1" ht="44.25" customHeight="1">
      <c r="A26" s="12"/>
      <c r="B26" s="13" t="s">
        <v>112</v>
      </c>
      <c r="C26" s="12" t="s">
        <v>18</v>
      </c>
      <c r="D26" s="12" t="s">
        <v>19</v>
      </c>
      <c r="E26" s="12" t="s">
        <v>24</v>
      </c>
      <c r="F26" s="12" t="s">
        <v>113</v>
      </c>
      <c r="G26" s="12"/>
      <c r="H26" s="14">
        <v>36000</v>
      </c>
      <c r="I26" s="14">
        <v>36000</v>
      </c>
      <c r="J26" s="37">
        <f t="shared" si="3"/>
        <v>100</v>
      </c>
    </row>
    <row r="27" spans="1:10" s="51" customFormat="1" ht="44.25" customHeight="1">
      <c r="A27" s="12"/>
      <c r="B27" s="15" t="s">
        <v>66</v>
      </c>
      <c r="C27" s="12" t="s">
        <v>18</v>
      </c>
      <c r="D27" s="12" t="s">
        <v>19</v>
      </c>
      <c r="E27" s="12" t="s">
        <v>24</v>
      </c>
      <c r="F27" s="12" t="s">
        <v>113</v>
      </c>
      <c r="G27" s="12" t="s">
        <v>65</v>
      </c>
      <c r="H27" s="14">
        <v>36000</v>
      </c>
      <c r="I27" s="14">
        <v>36000</v>
      </c>
      <c r="J27" s="37">
        <f t="shared" si="3"/>
        <v>100</v>
      </c>
    </row>
    <row r="28" spans="1:10" s="34" customFormat="1" ht="45.75" customHeight="1">
      <c r="A28" s="12"/>
      <c r="B28" s="13" t="s">
        <v>39</v>
      </c>
      <c r="C28" s="12" t="s">
        <v>18</v>
      </c>
      <c r="D28" s="12" t="s">
        <v>19</v>
      </c>
      <c r="E28" s="12" t="s">
        <v>24</v>
      </c>
      <c r="F28" s="12" t="s">
        <v>40</v>
      </c>
      <c r="G28" s="12"/>
      <c r="H28" s="14">
        <f t="shared" ref="H28:I29" si="4">H29</f>
        <v>800809.5</v>
      </c>
      <c r="I28" s="14">
        <f t="shared" si="4"/>
        <v>799737.01</v>
      </c>
      <c r="J28" s="59">
        <f t="shared" si="3"/>
        <v>99.86607426610199</v>
      </c>
    </row>
    <row r="29" spans="1:10" s="51" customFormat="1" ht="33.75" customHeight="1">
      <c r="A29" s="12"/>
      <c r="B29" s="13" t="s">
        <v>82</v>
      </c>
      <c r="C29" s="12" t="s">
        <v>18</v>
      </c>
      <c r="D29" s="12" t="s">
        <v>19</v>
      </c>
      <c r="E29" s="12" t="s">
        <v>24</v>
      </c>
      <c r="F29" s="12" t="s">
        <v>45</v>
      </c>
      <c r="G29" s="12"/>
      <c r="H29" s="14">
        <f t="shared" si="4"/>
        <v>800809.5</v>
      </c>
      <c r="I29" s="14">
        <f t="shared" si="4"/>
        <v>799737.01</v>
      </c>
      <c r="J29" s="59">
        <f t="shared" si="3"/>
        <v>99.86607426610199</v>
      </c>
    </row>
    <row r="30" spans="1:10" s="51" customFormat="1" ht="39" customHeight="1">
      <c r="A30" s="12"/>
      <c r="B30" s="18" t="s">
        <v>88</v>
      </c>
      <c r="C30" s="12" t="s">
        <v>18</v>
      </c>
      <c r="D30" s="12" t="s">
        <v>19</v>
      </c>
      <c r="E30" s="12" t="s">
        <v>24</v>
      </c>
      <c r="F30" s="12" t="s">
        <v>83</v>
      </c>
      <c r="G30" s="12"/>
      <c r="H30" s="14">
        <f>H31+H32</f>
        <v>800809.5</v>
      </c>
      <c r="I30" s="14">
        <f>I31+I32</f>
        <v>799737.01</v>
      </c>
      <c r="J30" s="59">
        <f t="shared" si="3"/>
        <v>99.86607426610199</v>
      </c>
    </row>
    <row r="31" spans="1:10" s="51" customFormat="1" ht="84.75" customHeight="1">
      <c r="A31" s="7"/>
      <c r="B31" s="17" t="s">
        <v>64</v>
      </c>
      <c r="C31" s="7" t="s">
        <v>18</v>
      </c>
      <c r="D31" s="7" t="s">
        <v>19</v>
      </c>
      <c r="E31" s="7" t="s">
        <v>24</v>
      </c>
      <c r="F31" s="7" t="s">
        <v>83</v>
      </c>
      <c r="G31" s="7" t="s">
        <v>63</v>
      </c>
      <c r="H31" s="16">
        <f>553556.13+160133.37</f>
        <v>713689.5</v>
      </c>
      <c r="I31" s="16">
        <f>553556.13+160133.37</f>
        <v>713689.5</v>
      </c>
      <c r="J31" s="37">
        <f t="shared" si="3"/>
        <v>100</v>
      </c>
    </row>
    <row r="32" spans="1:10" s="51" customFormat="1" ht="38.25" customHeight="1">
      <c r="A32" s="7"/>
      <c r="B32" s="15" t="s">
        <v>66</v>
      </c>
      <c r="C32" s="7" t="s">
        <v>18</v>
      </c>
      <c r="D32" s="7" t="s">
        <v>19</v>
      </c>
      <c r="E32" s="7" t="s">
        <v>24</v>
      </c>
      <c r="F32" s="7" t="s">
        <v>83</v>
      </c>
      <c r="G32" s="7" t="s">
        <v>65</v>
      </c>
      <c r="H32" s="16">
        <f>15000+45520+6900+19700</f>
        <v>87120</v>
      </c>
      <c r="I32" s="16">
        <f>14747.51+44700+6900+19700</f>
        <v>86047.510000000009</v>
      </c>
      <c r="J32" s="37">
        <f t="shared" si="3"/>
        <v>98.768950872359966</v>
      </c>
    </row>
    <row r="33" spans="1:10" s="51" customFormat="1" ht="19.5" customHeight="1">
      <c r="A33" s="12" t="s">
        <v>17</v>
      </c>
      <c r="B33" s="13" t="s">
        <v>1</v>
      </c>
      <c r="C33" s="12" t="s">
        <v>18</v>
      </c>
      <c r="D33" s="12" t="s">
        <v>20</v>
      </c>
      <c r="E33" s="12" t="s">
        <v>34</v>
      </c>
      <c r="F33" s="12"/>
      <c r="G33" s="12"/>
      <c r="H33" s="14">
        <f t="shared" ref="H33:I35" si="5">H34</f>
        <v>64100</v>
      </c>
      <c r="I33" s="14">
        <f t="shared" si="5"/>
        <v>64100</v>
      </c>
      <c r="J33" s="59">
        <f t="shared" si="3"/>
        <v>100</v>
      </c>
    </row>
    <row r="34" spans="1:10" s="51" customFormat="1" ht="22.5" customHeight="1">
      <c r="A34" s="12"/>
      <c r="B34" s="13" t="s">
        <v>84</v>
      </c>
      <c r="C34" s="12" t="s">
        <v>18</v>
      </c>
      <c r="D34" s="12" t="s">
        <v>20</v>
      </c>
      <c r="E34" s="12" t="s">
        <v>21</v>
      </c>
      <c r="F34" s="12"/>
      <c r="G34" s="12"/>
      <c r="H34" s="14">
        <f t="shared" si="5"/>
        <v>64100</v>
      </c>
      <c r="I34" s="14">
        <f t="shared" si="5"/>
        <v>64100</v>
      </c>
      <c r="J34" s="59">
        <f t="shared" si="3"/>
        <v>100</v>
      </c>
    </row>
    <row r="35" spans="1:10" s="34" customFormat="1" ht="45.75" customHeight="1">
      <c r="A35" s="12"/>
      <c r="B35" s="13" t="s">
        <v>39</v>
      </c>
      <c r="C35" s="7" t="s">
        <v>18</v>
      </c>
      <c r="D35" s="7" t="s">
        <v>20</v>
      </c>
      <c r="E35" s="7" t="s">
        <v>21</v>
      </c>
      <c r="F35" s="12" t="s">
        <v>40</v>
      </c>
      <c r="G35" s="12"/>
      <c r="H35" s="14">
        <f t="shared" si="5"/>
        <v>64100</v>
      </c>
      <c r="I35" s="14">
        <f t="shared" si="5"/>
        <v>64100</v>
      </c>
      <c r="J35" s="59">
        <f t="shared" si="3"/>
        <v>100</v>
      </c>
    </row>
    <row r="36" spans="1:10" s="34" customFormat="1" ht="45.75" customHeight="1">
      <c r="A36" s="12"/>
      <c r="B36" s="13" t="s">
        <v>71</v>
      </c>
      <c r="C36" s="7" t="s">
        <v>18</v>
      </c>
      <c r="D36" s="7" t="s">
        <v>20</v>
      </c>
      <c r="E36" s="7" t="s">
        <v>21</v>
      </c>
      <c r="F36" s="12" t="s">
        <v>72</v>
      </c>
      <c r="G36" s="12"/>
      <c r="H36" s="14">
        <f>H37+H38</f>
        <v>64100</v>
      </c>
      <c r="I36" s="14">
        <f>I37+I38</f>
        <v>64100</v>
      </c>
      <c r="J36" s="59">
        <f t="shared" si="3"/>
        <v>100</v>
      </c>
    </row>
    <row r="37" spans="1:10" s="51" customFormat="1" ht="85.5" customHeight="1">
      <c r="A37" s="7"/>
      <c r="B37" s="15" t="s">
        <v>64</v>
      </c>
      <c r="C37" s="7" t="s">
        <v>18</v>
      </c>
      <c r="D37" s="7" t="s">
        <v>20</v>
      </c>
      <c r="E37" s="7" t="s">
        <v>21</v>
      </c>
      <c r="F37" s="7" t="s">
        <v>72</v>
      </c>
      <c r="G37" s="7" t="s">
        <v>63</v>
      </c>
      <c r="H37" s="16">
        <f>46884.64+14095.36</f>
        <v>60980</v>
      </c>
      <c r="I37" s="16">
        <f>46884.64+14095.36</f>
        <v>60980</v>
      </c>
      <c r="J37" s="37">
        <f t="shared" si="3"/>
        <v>100</v>
      </c>
    </row>
    <row r="38" spans="1:10" s="51" customFormat="1" ht="36.75" customHeight="1">
      <c r="A38" s="7"/>
      <c r="B38" s="17" t="s">
        <v>66</v>
      </c>
      <c r="C38" s="7" t="s">
        <v>18</v>
      </c>
      <c r="D38" s="7" t="s">
        <v>20</v>
      </c>
      <c r="E38" s="7" t="s">
        <v>21</v>
      </c>
      <c r="F38" s="7" t="s">
        <v>72</v>
      </c>
      <c r="G38" s="7" t="s">
        <v>65</v>
      </c>
      <c r="H38" s="16">
        <v>3120</v>
      </c>
      <c r="I38" s="16">
        <v>3120</v>
      </c>
      <c r="J38" s="37">
        <f t="shared" si="3"/>
        <v>100</v>
      </c>
    </row>
    <row r="39" spans="1:10" s="51" customFormat="1" ht="36.75" customHeight="1">
      <c r="A39" s="7"/>
      <c r="B39" s="68" t="s">
        <v>119</v>
      </c>
      <c r="C39" s="7" t="s">
        <v>18</v>
      </c>
      <c r="D39" s="7" t="s">
        <v>21</v>
      </c>
      <c r="E39" s="7" t="s">
        <v>34</v>
      </c>
      <c r="F39" s="7"/>
      <c r="G39" s="7"/>
      <c r="H39" s="14">
        <v>12000</v>
      </c>
      <c r="I39" s="16"/>
      <c r="J39" s="37">
        <f t="shared" si="3"/>
        <v>0</v>
      </c>
    </row>
    <row r="40" spans="1:10" s="51" customFormat="1" ht="51.75" customHeight="1">
      <c r="A40" s="7"/>
      <c r="B40" s="68" t="s">
        <v>122</v>
      </c>
      <c r="C40" s="7" t="s">
        <v>18</v>
      </c>
      <c r="D40" s="7" t="s">
        <v>21</v>
      </c>
      <c r="E40" s="7" t="s">
        <v>123</v>
      </c>
      <c r="F40" s="7"/>
      <c r="G40" s="7"/>
      <c r="H40" s="14">
        <v>12000</v>
      </c>
      <c r="I40" s="16"/>
      <c r="J40" s="37"/>
    </row>
    <row r="41" spans="1:10" s="51" customFormat="1" ht="75" customHeight="1">
      <c r="A41" s="7"/>
      <c r="B41" s="67" t="s">
        <v>120</v>
      </c>
      <c r="C41" s="7" t="s">
        <v>18</v>
      </c>
      <c r="D41" s="7" t="s">
        <v>21</v>
      </c>
      <c r="E41" s="7" t="s">
        <v>123</v>
      </c>
      <c r="F41" s="7" t="s">
        <v>124</v>
      </c>
      <c r="G41" s="7"/>
      <c r="H41" s="16">
        <v>7000</v>
      </c>
      <c r="I41" s="16"/>
      <c r="J41" s="37"/>
    </row>
    <row r="42" spans="1:10" s="51" customFormat="1" ht="36.75" customHeight="1">
      <c r="A42" s="7"/>
      <c r="B42" s="15" t="s">
        <v>66</v>
      </c>
      <c r="C42" s="7" t="s">
        <v>18</v>
      </c>
      <c r="D42" s="7" t="s">
        <v>21</v>
      </c>
      <c r="E42" s="7" t="s">
        <v>123</v>
      </c>
      <c r="F42" s="7" t="s">
        <v>124</v>
      </c>
      <c r="G42" s="7" t="s">
        <v>65</v>
      </c>
      <c r="H42" s="16">
        <v>7000</v>
      </c>
      <c r="I42" s="16"/>
      <c r="J42" s="37"/>
    </row>
    <row r="43" spans="1:10" s="51" customFormat="1" ht="36.75" customHeight="1">
      <c r="A43" s="7"/>
      <c r="B43" s="15" t="s">
        <v>121</v>
      </c>
      <c r="C43" s="7" t="s">
        <v>18</v>
      </c>
      <c r="D43" s="7" t="s">
        <v>21</v>
      </c>
      <c r="E43" s="7" t="s">
        <v>125</v>
      </c>
      <c r="F43" s="7" t="s">
        <v>126</v>
      </c>
      <c r="G43" s="7"/>
      <c r="H43" s="16">
        <v>5000</v>
      </c>
      <c r="I43" s="16"/>
      <c r="J43" s="37"/>
    </row>
    <row r="44" spans="1:10" s="51" customFormat="1" ht="36.75" customHeight="1">
      <c r="A44" s="7"/>
      <c r="B44" s="15" t="s">
        <v>66</v>
      </c>
      <c r="C44" s="7" t="s">
        <v>18</v>
      </c>
      <c r="D44" s="7" t="s">
        <v>21</v>
      </c>
      <c r="E44" s="7" t="s">
        <v>125</v>
      </c>
      <c r="F44" s="7" t="s">
        <v>126</v>
      </c>
      <c r="G44" s="7" t="s">
        <v>65</v>
      </c>
      <c r="H44" s="16">
        <v>5000</v>
      </c>
      <c r="I44" s="16"/>
      <c r="J44" s="37"/>
    </row>
    <row r="45" spans="1:10" s="51" customFormat="1" ht="26.25" customHeight="1">
      <c r="A45" s="7" t="s">
        <v>7</v>
      </c>
      <c r="B45" s="24" t="s">
        <v>89</v>
      </c>
      <c r="C45" s="20">
        <v>801</v>
      </c>
      <c r="D45" s="21" t="s">
        <v>22</v>
      </c>
      <c r="E45" s="21" t="s">
        <v>34</v>
      </c>
      <c r="F45" s="21"/>
      <c r="G45" s="21"/>
      <c r="H45" s="14">
        <f>H46</f>
        <v>318091.09000000003</v>
      </c>
      <c r="I45" s="14">
        <f>I46</f>
        <v>318091.09000000003</v>
      </c>
      <c r="J45" s="59">
        <f t="shared" si="3"/>
        <v>100</v>
      </c>
    </row>
    <row r="46" spans="1:10" s="5" customFormat="1" ht="31.5" customHeight="1">
      <c r="A46" s="12"/>
      <c r="B46" s="13" t="s">
        <v>94</v>
      </c>
      <c r="C46" s="12" t="s">
        <v>18</v>
      </c>
      <c r="D46" s="12" t="s">
        <v>22</v>
      </c>
      <c r="E46" s="12" t="s">
        <v>31</v>
      </c>
      <c r="F46" s="12"/>
      <c r="G46" s="12"/>
      <c r="H46" s="14">
        <f>H47</f>
        <v>318091.09000000003</v>
      </c>
      <c r="I46" s="14">
        <f>I47</f>
        <v>318091.09000000003</v>
      </c>
      <c r="J46" s="59">
        <f t="shared" si="3"/>
        <v>100</v>
      </c>
    </row>
    <row r="47" spans="1:10" s="5" customFormat="1" ht="36.75" customHeight="1">
      <c r="A47" s="12"/>
      <c r="B47" s="25" t="s">
        <v>95</v>
      </c>
      <c r="C47" s="12" t="s">
        <v>18</v>
      </c>
      <c r="D47" s="12" t="s">
        <v>22</v>
      </c>
      <c r="E47" s="12" t="s">
        <v>31</v>
      </c>
      <c r="F47" s="12" t="s">
        <v>67</v>
      </c>
      <c r="G47" s="12"/>
      <c r="H47" s="14">
        <f>H48+H51+H53</f>
        <v>318091.09000000003</v>
      </c>
      <c r="I47" s="14">
        <f>I50+I49+I51+I53</f>
        <v>318091.09000000003</v>
      </c>
      <c r="J47" s="59">
        <f t="shared" si="3"/>
        <v>100</v>
      </c>
    </row>
    <row r="48" spans="1:10" s="5" customFormat="1" ht="33.75" customHeight="1">
      <c r="A48" s="12"/>
      <c r="B48" s="26" t="s">
        <v>46</v>
      </c>
      <c r="C48" s="12" t="s">
        <v>18</v>
      </c>
      <c r="D48" s="12" t="s">
        <v>22</v>
      </c>
      <c r="E48" s="12" t="s">
        <v>31</v>
      </c>
      <c r="F48" s="12" t="s">
        <v>47</v>
      </c>
      <c r="G48" s="12"/>
      <c r="H48" s="14">
        <f>H49+H50</f>
        <v>37991.090000000004</v>
      </c>
      <c r="I48" s="14">
        <f>I49+I50</f>
        <v>37991.090000000004</v>
      </c>
      <c r="J48" s="59">
        <f t="shared" si="3"/>
        <v>100</v>
      </c>
    </row>
    <row r="49" spans="1:10" s="5" customFormat="1" ht="86.25" customHeight="1">
      <c r="A49" s="7"/>
      <c r="B49" s="17" t="s">
        <v>64</v>
      </c>
      <c r="C49" s="7" t="s">
        <v>18</v>
      </c>
      <c r="D49" s="7" t="s">
        <v>22</v>
      </c>
      <c r="E49" s="7" t="s">
        <v>31</v>
      </c>
      <c r="F49" s="12" t="s">
        <v>47</v>
      </c>
      <c r="G49" s="7" t="s">
        <v>63</v>
      </c>
      <c r="H49" s="16">
        <f>27426.88+7442.21</f>
        <v>34869.090000000004</v>
      </c>
      <c r="I49" s="16">
        <f>27426.88+7442.21</f>
        <v>34869.090000000004</v>
      </c>
      <c r="J49" s="37">
        <f t="shared" si="3"/>
        <v>100</v>
      </c>
    </row>
    <row r="50" spans="1:10" s="5" customFormat="1" ht="40.5" customHeight="1">
      <c r="A50" s="7"/>
      <c r="B50" s="17" t="s">
        <v>66</v>
      </c>
      <c r="C50" s="7" t="s">
        <v>18</v>
      </c>
      <c r="D50" s="7" t="s">
        <v>22</v>
      </c>
      <c r="E50" s="7" t="s">
        <v>31</v>
      </c>
      <c r="F50" s="12" t="s">
        <v>47</v>
      </c>
      <c r="G50" s="7" t="s">
        <v>65</v>
      </c>
      <c r="H50" s="16">
        <v>3122</v>
      </c>
      <c r="I50" s="16">
        <v>3122</v>
      </c>
      <c r="J50" s="37">
        <f t="shared" si="3"/>
        <v>100</v>
      </c>
    </row>
    <row r="51" spans="1:10" s="5" customFormat="1" ht="75" customHeight="1">
      <c r="A51" s="12"/>
      <c r="B51" s="26" t="s">
        <v>98</v>
      </c>
      <c r="C51" s="12" t="s">
        <v>18</v>
      </c>
      <c r="D51" s="12" t="s">
        <v>22</v>
      </c>
      <c r="E51" s="12" t="s">
        <v>31</v>
      </c>
      <c r="F51" s="12" t="s">
        <v>99</v>
      </c>
      <c r="G51" s="12"/>
      <c r="H51" s="14">
        <f>H52</f>
        <v>280000</v>
      </c>
      <c r="I51" s="14">
        <f>I52</f>
        <v>280000</v>
      </c>
      <c r="J51" s="59">
        <f t="shared" si="3"/>
        <v>100</v>
      </c>
    </row>
    <row r="52" spans="1:10" s="5" customFormat="1" ht="48.75" customHeight="1">
      <c r="A52" s="7"/>
      <c r="B52" s="17" t="s">
        <v>66</v>
      </c>
      <c r="C52" s="7" t="s">
        <v>18</v>
      </c>
      <c r="D52" s="7" t="s">
        <v>22</v>
      </c>
      <c r="E52" s="7" t="s">
        <v>31</v>
      </c>
      <c r="F52" s="7" t="s">
        <v>99</v>
      </c>
      <c r="G52" s="7" t="s">
        <v>65</v>
      </c>
      <c r="H52" s="16">
        <v>280000</v>
      </c>
      <c r="I52" s="16">
        <v>280000</v>
      </c>
      <c r="J52" s="37">
        <f t="shared" si="3"/>
        <v>100</v>
      </c>
    </row>
    <row r="53" spans="1:10" s="5" customFormat="1" ht="172.5" customHeight="1">
      <c r="A53" s="12"/>
      <c r="B53" s="26" t="s">
        <v>100</v>
      </c>
      <c r="C53" s="12" t="s">
        <v>18</v>
      </c>
      <c r="D53" s="12" t="s">
        <v>22</v>
      </c>
      <c r="E53" s="12" t="s">
        <v>31</v>
      </c>
      <c r="F53" s="12" t="s">
        <v>101</v>
      </c>
      <c r="G53" s="12"/>
      <c r="H53" s="14">
        <f>H54</f>
        <v>100</v>
      </c>
      <c r="I53" s="14">
        <f>I54</f>
        <v>100</v>
      </c>
      <c r="J53" s="59">
        <f t="shared" si="3"/>
        <v>100</v>
      </c>
    </row>
    <row r="54" spans="1:10" s="5" customFormat="1" ht="48.75" customHeight="1">
      <c r="A54" s="7"/>
      <c r="B54" s="17" t="s">
        <v>66</v>
      </c>
      <c r="C54" s="7" t="s">
        <v>18</v>
      </c>
      <c r="D54" s="7" t="s">
        <v>22</v>
      </c>
      <c r="E54" s="7" t="s">
        <v>31</v>
      </c>
      <c r="F54" s="7" t="s">
        <v>101</v>
      </c>
      <c r="G54" s="7" t="s">
        <v>102</v>
      </c>
      <c r="H54" s="16">
        <v>100</v>
      </c>
      <c r="I54" s="16">
        <v>100</v>
      </c>
      <c r="J54" s="37">
        <f t="shared" si="3"/>
        <v>100</v>
      </c>
    </row>
    <row r="55" spans="1:10" s="53" customFormat="1" ht="21" customHeight="1">
      <c r="A55" s="12" t="s">
        <v>10</v>
      </c>
      <c r="B55" s="13" t="s">
        <v>91</v>
      </c>
      <c r="C55" s="12" t="s">
        <v>18</v>
      </c>
      <c r="D55" s="12" t="s">
        <v>25</v>
      </c>
      <c r="E55" s="12" t="s">
        <v>34</v>
      </c>
      <c r="F55" s="12"/>
      <c r="G55" s="12"/>
      <c r="H55" s="14">
        <f>H56+H60</f>
        <v>409066.22</v>
      </c>
      <c r="I55" s="14">
        <f>I56+I60</f>
        <v>304424.36</v>
      </c>
      <c r="J55" s="59">
        <f t="shared" si="3"/>
        <v>74.419334845101602</v>
      </c>
    </row>
    <row r="56" spans="1:10" s="53" customFormat="1" ht="21.75" customHeight="1">
      <c r="A56" s="12"/>
      <c r="B56" s="19" t="s">
        <v>96</v>
      </c>
      <c r="C56" s="12" t="s">
        <v>18</v>
      </c>
      <c r="D56" s="12" t="s">
        <v>25</v>
      </c>
      <c r="E56" s="12" t="s">
        <v>20</v>
      </c>
      <c r="F56" s="12"/>
      <c r="G56" s="12"/>
      <c r="H56" s="14">
        <f t="shared" ref="H56:I58" si="6">H57</f>
        <v>67958.22</v>
      </c>
      <c r="I56" s="14">
        <f t="shared" si="6"/>
        <v>67958.22</v>
      </c>
      <c r="J56" s="59">
        <f t="shared" si="3"/>
        <v>100</v>
      </c>
    </row>
    <row r="57" spans="1:10" s="53" customFormat="1" ht="53.25" customHeight="1">
      <c r="A57" s="7"/>
      <c r="B57" s="19" t="s">
        <v>81</v>
      </c>
      <c r="C57" s="21" t="s">
        <v>18</v>
      </c>
      <c r="D57" s="21" t="s">
        <v>25</v>
      </c>
      <c r="E57" s="21" t="s">
        <v>20</v>
      </c>
      <c r="F57" s="21" t="s">
        <v>55</v>
      </c>
      <c r="G57" s="12"/>
      <c r="H57" s="14">
        <f t="shared" si="6"/>
        <v>67958.22</v>
      </c>
      <c r="I57" s="14">
        <f t="shared" si="6"/>
        <v>67958.22</v>
      </c>
      <c r="J57" s="59">
        <f t="shared" si="3"/>
        <v>100</v>
      </c>
    </row>
    <row r="58" spans="1:10" s="53" customFormat="1" ht="48.75" customHeight="1">
      <c r="A58" s="7"/>
      <c r="B58" s="18" t="s">
        <v>79</v>
      </c>
      <c r="C58" s="22">
        <v>801</v>
      </c>
      <c r="D58" s="23" t="s">
        <v>25</v>
      </c>
      <c r="E58" s="23" t="s">
        <v>20</v>
      </c>
      <c r="F58" s="23" t="s">
        <v>80</v>
      </c>
      <c r="G58" s="7"/>
      <c r="H58" s="16">
        <f t="shared" si="6"/>
        <v>67958.22</v>
      </c>
      <c r="I58" s="16">
        <f t="shared" si="6"/>
        <v>67958.22</v>
      </c>
      <c r="J58" s="37">
        <f t="shared" si="3"/>
        <v>100</v>
      </c>
    </row>
    <row r="59" spans="1:10" s="53" customFormat="1" ht="36.75" customHeight="1">
      <c r="A59" s="7"/>
      <c r="B59" s="18" t="s">
        <v>66</v>
      </c>
      <c r="C59" s="22">
        <v>801</v>
      </c>
      <c r="D59" s="23" t="s">
        <v>25</v>
      </c>
      <c r="E59" s="23" t="s">
        <v>20</v>
      </c>
      <c r="F59" s="23" t="s">
        <v>80</v>
      </c>
      <c r="G59" s="7" t="s">
        <v>65</v>
      </c>
      <c r="H59" s="16">
        <f>8924.42+29851.64+26578.16+2604</f>
        <v>67958.22</v>
      </c>
      <c r="I59" s="16">
        <f>8924.42+29851.64+26578.16+2604</f>
        <v>67958.22</v>
      </c>
      <c r="J59" s="37">
        <f t="shared" si="3"/>
        <v>100</v>
      </c>
    </row>
    <row r="60" spans="1:10" s="51" customFormat="1" ht="18.75" customHeight="1">
      <c r="A60" s="12" t="s">
        <v>8</v>
      </c>
      <c r="B60" s="13" t="s">
        <v>35</v>
      </c>
      <c r="C60" s="12" t="s">
        <v>18</v>
      </c>
      <c r="D60" s="12" t="s">
        <v>25</v>
      </c>
      <c r="E60" s="12" t="s">
        <v>21</v>
      </c>
      <c r="F60" s="12"/>
      <c r="G60" s="12"/>
      <c r="H60" s="14">
        <f>H61</f>
        <v>341108</v>
      </c>
      <c r="I60" s="14">
        <f>I61</f>
        <v>236466.14</v>
      </c>
      <c r="J60" s="59">
        <f t="shared" si="3"/>
        <v>69.322953434102985</v>
      </c>
    </row>
    <row r="61" spans="1:10" s="51" customFormat="1" ht="51" customHeight="1">
      <c r="A61" s="7"/>
      <c r="B61" s="27" t="s">
        <v>54</v>
      </c>
      <c r="C61" s="7" t="s">
        <v>18</v>
      </c>
      <c r="D61" s="7" t="s">
        <v>25</v>
      </c>
      <c r="E61" s="7" t="s">
        <v>21</v>
      </c>
      <c r="F61" s="28" t="s">
        <v>55</v>
      </c>
      <c r="G61" s="12"/>
      <c r="H61" s="14">
        <f>H62+H64+H66+H68+H70</f>
        <v>341108</v>
      </c>
      <c r="I61" s="14">
        <f>I62+I64+I66+I68+I70</f>
        <v>236466.14</v>
      </c>
      <c r="J61" s="59">
        <f t="shared" si="3"/>
        <v>69.322953434102985</v>
      </c>
    </row>
    <row r="62" spans="1:10" s="51" customFormat="1" ht="16.5" customHeight="1">
      <c r="A62" s="7"/>
      <c r="B62" s="27" t="s">
        <v>56</v>
      </c>
      <c r="C62" s="7" t="s">
        <v>18</v>
      </c>
      <c r="D62" s="7" t="s">
        <v>25</v>
      </c>
      <c r="E62" s="7" t="s">
        <v>21</v>
      </c>
      <c r="F62" s="28" t="s">
        <v>57</v>
      </c>
      <c r="G62" s="12"/>
      <c r="H62" s="14">
        <f>H63</f>
        <v>26331.010000000002</v>
      </c>
      <c r="I62" s="14">
        <f>I63</f>
        <v>23007.69</v>
      </c>
      <c r="J62" s="59">
        <f t="shared" si="3"/>
        <v>87.378683916796192</v>
      </c>
    </row>
    <row r="63" spans="1:10" s="51" customFormat="1" ht="40.5" customHeight="1">
      <c r="A63" s="7"/>
      <c r="B63" s="17" t="s">
        <v>66</v>
      </c>
      <c r="C63" s="7" t="s">
        <v>18</v>
      </c>
      <c r="D63" s="7" t="s">
        <v>25</v>
      </c>
      <c r="E63" s="7" t="s">
        <v>21</v>
      </c>
      <c r="F63" s="29" t="s">
        <v>57</v>
      </c>
      <c r="G63" s="7" t="s">
        <v>65</v>
      </c>
      <c r="H63" s="16">
        <f>8968.43+8302.58+9060</f>
        <v>26331.010000000002</v>
      </c>
      <c r="I63" s="16">
        <f>5645.11+8302.58+9060</f>
        <v>23007.69</v>
      </c>
      <c r="J63" s="37">
        <f t="shared" si="3"/>
        <v>87.378683916796192</v>
      </c>
    </row>
    <row r="64" spans="1:10" s="51" customFormat="1" ht="20.25" customHeight="1">
      <c r="A64" s="7"/>
      <c r="B64" s="27" t="s">
        <v>60</v>
      </c>
      <c r="C64" s="7" t="s">
        <v>18</v>
      </c>
      <c r="D64" s="7" t="s">
        <v>25</v>
      </c>
      <c r="E64" s="7" t="s">
        <v>21</v>
      </c>
      <c r="F64" s="28" t="s">
        <v>61</v>
      </c>
      <c r="G64" s="12"/>
      <c r="H64" s="14">
        <f>H65</f>
        <v>18899.990000000002</v>
      </c>
      <c r="I64" s="14">
        <f t="shared" ref="I64" si="7">I65</f>
        <v>18899.990000000002</v>
      </c>
      <c r="J64" s="59">
        <f t="shared" si="3"/>
        <v>100</v>
      </c>
    </row>
    <row r="65" spans="1:10" s="51" customFormat="1" ht="33" customHeight="1">
      <c r="A65" s="7"/>
      <c r="B65" s="17" t="s">
        <v>66</v>
      </c>
      <c r="C65" s="7" t="s">
        <v>18</v>
      </c>
      <c r="D65" s="7" t="s">
        <v>25</v>
      </c>
      <c r="E65" s="7" t="s">
        <v>21</v>
      </c>
      <c r="F65" s="29" t="s">
        <v>61</v>
      </c>
      <c r="G65" s="7" t="s">
        <v>65</v>
      </c>
      <c r="H65" s="16">
        <v>18899.990000000002</v>
      </c>
      <c r="I65" s="16">
        <v>18899.990000000002</v>
      </c>
      <c r="J65" s="37">
        <f t="shared" si="3"/>
        <v>100</v>
      </c>
    </row>
    <row r="66" spans="1:10" s="51" customFormat="1" ht="36.75" customHeight="1">
      <c r="A66" s="7"/>
      <c r="B66" s="27" t="s">
        <v>62</v>
      </c>
      <c r="C66" s="7" t="s">
        <v>18</v>
      </c>
      <c r="D66" s="7" t="s">
        <v>25</v>
      </c>
      <c r="E66" s="7" t="s">
        <v>21</v>
      </c>
      <c r="F66" s="28" t="s">
        <v>73</v>
      </c>
      <c r="G66" s="12"/>
      <c r="H66" s="14">
        <f>H67</f>
        <v>77704</v>
      </c>
      <c r="I66" s="14">
        <f t="shared" ref="I66" si="8">I67</f>
        <v>33155.46</v>
      </c>
      <c r="J66" s="59">
        <f t="shared" si="3"/>
        <v>42.668923092762277</v>
      </c>
    </row>
    <row r="67" spans="1:10" s="51" customFormat="1" ht="35.25" customHeight="1">
      <c r="A67" s="7"/>
      <c r="B67" s="17" t="s">
        <v>66</v>
      </c>
      <c r="C67" s="7" t="s">
        <v>18</v>
      </c>
      <c r="D67" s="7" t="s">
        <v>25</v>
      </c>
      <c r="E67" s="7" t="s">
        <v>21</v>
      </c>
      <c r="F67" s="29" t="s">
        <v>73</v>
      </c>
      <c r="G67" s="7" t="s">
        <v>65</v>
      </c>
      <c r="H67" s="16">
        <v>77704</v>
      </c>
      <c r="I67" s="16">
        <f>28953.46+1550+2652</f>
        <v>33155.46</v>
      </c>
      <c r="J67" s="37">
        <f t="shared" si="3"/>
        <v>42.668923092762277</v>
      </c>
    </row>
    <row r="68" spans="1:10" s="51" customFormat="1" ht="44.25" customHeight="1">
      <c r="A68" s="7"/>
      <c r="B68" s="27" t="s">
        <v>58</v>
      </c>
      <c r="C68" s="7" t="s">
        <v>18</v>
      </c>
      <c r="D68" s="7" t="s">
        <v>25</v>
      </c>
      <c r="E68" s="7" t="s">
        <v>21</v>
      </c>
      <c r="F68" s="28" t="s">
        <v>59</v>
      </c>
      <c r="G68" s="12"/>
      <c r="H68" s="14">
        <f>H69</f>
        <v>153273</v>
      </c>
      <c r="I68" s="14">
        <f t="shared" ref="I68" si="9">I69</f>
        <v>153273</v>
      </c>
      <c r="J68" s="59">
        <f t="shared" si="3"/>
        <v>100</v>
      </c>
    </row>
    <row r="69" spans="1:10" s="51" customFormat="1" ht="33" customHeight="1">
      <c r="A69" s="7"/>
      <c r="B69" s="17" t="s">
        <v>66</v>
      </c>
      <c r="C69" s="7" t="s">
        <v>18</v>
      </c>
      <c r="D69" s="7" t="s">
        <v>25</v>
      </c>
      <c r="E69" s="7" t="s">
        <v>21</v>
      </c>
      <c r="F69" s="29" t="s">
        <v>59</v>
      </c>
      <c r="G69" s="7" t="s">
        <v>65</v>
      </c>
      <c r="H69" s="16">
        <f>71735.25+81537.75</f>
        <v>153273</v>
      </c>
      <c r="I69" s="16">
        <f>71735.25+81537.75</f>
        <v>153273</v>
      </c>
      <c r="J69" s="37">
        <f t="shared" si="3"/>
        <v>100</v>
      </c>
    </row>
    <row r="70" spans="1:10" s="51" customFormat="1" ht="38.25" customHeight="1">
      <c r="A70" s="12"/>
      <c r="B70" s="27" t="s">
        <v>118</v>
      </c>
      <c r="C70" s="12" t="s">
        <v>18</v>
      </c>
      <c r="D70" s="12" t="s">
        <v>25</v>
      </c>
      <c r="E70" s="12" t="s">
        <v>21</v>
      </c>
      <c r="F70" s="12" t="s">
        <v>117</v>
      </c>
      <c r="G70" s="12"/>
      <c r="H70" s="14">
        <f t="shared" ref="H70:I70" si="10">H71</f>
        <v>64900</v>
      </c>
      <c r="I70" s="14">
        <f t="shared" si="10"/>
        <v>8130</v>
      </c>
      <c r="J70" s="59">
        <f t="shared" si="3"/>
        <v>12.526964560862867</v>
      </c>
    </row>
    <row r="71" spans="1:10" s="51" customFormat="1" ht="54" customHeight="1">
      <c r="A71" s="7"/>
      <c r="B71" s="17" t="s">
        <v>116</v>
      </c>
      <c r="C71" s="7" t="s">
        <v>18</v>
      </c>
      <c r="D71" s="7" t="s">
        <v>25</v>
      </c>
      <c r="E71" s="7" t="s">
        <v>21</v>
      </c>
      <c r="F71" s="7" t="s">
        <v>117</v>
      </c>
      <c r="G71" s="7" t="s">
        <v>65</v>
      </c>
      <c r="H71" s="16">
        <v>64900</v>
      </c>
      <c r="I71" s="16">
        <v>8130</v>
      </c>
      <c r="J71" s="37">
        <f t="shared" si="3"/>
        <v>12.526964560862867</v>
      </c>
    </row>
    <row r="72" spans="1:10" s="51" customFormat="1" ht="21.75" customHeight="1">
      <c r="A72" s="12" t="s">
        <v>10</v>
      </c>
      <c r="B72" s="13" t="s">
        <v>85</v>
      </c>
      <c r="C72" s="12" t="s">
        <v>18</v>
      </c>
      <c r="D72" s="12" t="s">
        <v>26</v>
      </c>
      <c r="E72" s="12" t="s">
        <v>34</v>
      </c>
      <c r="F72" s="12"/>
      <c r="G72" s="12"/>
      <c r="H72" s="14">
        <f>H73</f>
        <v>278454.55</v>
      </c>
      <c r="I72" s="14">
        <f>I73</f>
        <v>248262.00999999998</v>
      </c>
      <c r="J72" s="59">
        <f t="shared" si="3"/>
        <v>89.157103017350579</v>
      </c>
    </row>
    <row r="73" spans="1:10" s="51" customFormat="1" ht="21.75" customHeight="1">
      <c r="A73" s="12"/>
      <c r="B73" s="13" t="s">
        <v>86</v>
      </c>
      <c r="C73" s="12" t="s">
        <v>18</v>
      </c>
      <c r="D73" s="12" t="s">
        <v>26</v>
      </c>
      <c r="E73" s="12" t="s">
        <v>19</v>
      </c>
      <c r="F73" s="12"/>
      <c r="G73" s="12"/>
      <c r="H73" s="14">
        <f>H74</f>
        <v>278454.55</v>
      </c>
      <c r="I73" s="14">
        <f>I74</f>
        <v>248262.00999999998</v>
      </c>
      <c r="J73" s="59">
        <f t="shared" ref="J73:J89" si="11">I73/H73*100</f>
        <v>89.157103017350579</v>
      </c>
    </row>
    <row r="74" spans="1:10" s="51" customFormat="1" ht="35.25" customHeight="1">
      <c r="A74" s="12"/>
      <c r="B74" s="30" t="s">
        <v>48</v>
      </c>
      <c r="C74" s="12" t="s">
        <v>18</v>
      </c>
      <c r="D74" s="12" t="s">
        <v>26</v>
      </c>
      <c r="E74" s="12" t="s">
        <v>19</v>
      </c>
      <c r="F74" s="12" t="s">
        <v>49</v>
      </c>
      <c r="G74" s="12"/>
      <c r="H74" s="14">
        <f t="shared" ref="H74:I74" si="12">H76</f>
        <v>278454.55</v>
      </c>
      <c r="I74" s="14">
        <f t="shared" si="12"/>
        <v>248262.00999999998</v>
      </c>
      <c r="J74" s="59">
        <f t="shared" si="11"/>
        <v>89.157103017350579</v>
      </c>
    </row>
    <row r="75" spans="1:10" s="51" customFormat="1" ht="26.25" customHeight="1">
      <c r="A75" s="12"/>
      <c r="B75" s="30" t="s">
        <v>52</v>
      </c>
      <c r="C75" s="12" t="s">
        <v>18</v>
      </c>
      <c r="D75" s="12" t="s">
        <v>26</v>
      </c>
      <c r="E75" s="12" t="s">
        <v>19</v>
      </c>
      <c r="F75" s="12" t="s">
        <v>53</v>
      </c>
      <c r="G75" s="12"/>
      <c r="H75" s="14">
        <f>H76</f>
        <v>278454.55</v>
      </c>
      <c r="I75" s="14">
        <f t="shared" ref="I75" si="13">I76</f>
        <v>248262.00999999998</v>
      </c>
      <c r="J75" s="59">
        <f t="shared" si="11"/>
        <v>89.157103017350579</v>
      </c>
    </row>
    <row r="76" spans="1:10" s="51" customFormat="1" ht="39" customHeight="1">
      <c r="A76" s="12"/>
      <c r="B76" s="17" t="s">
        <v>66</v>
      </c>
      <c r="C76" s="7" t="s">
        <v>18</v>
      </c>
      <c r="D76" s="7" t="s">
        <v>26</v>
      </c>
      <c r="E76" s="7" t="s">
        <v>19</v>
      </c>
      <c r="F76" s="7" t="s">
        <v>53</v>
      </c>
      <c r="G76" s="7" t="s">
        <v>65</v>
      </c>
      <c r="H76" s="16">
        <f>14836+95000+15069.75+153548.8</f>
        <v>278454.55</v>
      </c>
      <c r="I76" s="16">
        <f>11111.17+83602.04+153548.8</f>
        <v>248262.00999999998</v>
      </c>
      <c r="J76" s="37">
        <f t="shared" si="11"/>
        <v>89.157103017350579</v>
      </c>
    </row>
    <row r="77" spans="1:10" s="51" customFormat="1" ht="24" customHeight="1">
      <c r="A77" s="12" t="s">
        <v>36</v>
      </c>
      <c r="B77" s="11" t="s">
        <v>87</v>
      </c>
      <c r="C77" s="12" t="s">
        <v>18</v>
      </c>
      <c r="D77" s="12" t="s">
        <v>30</v>
      </c>
      <c r="E77" s="12" t="s">
        <v>34</v>
      </c>
      <c r="F77" s="7"/>
      <c r="G77" s="7"/>
      <c r="H77" s="14">
        <f t="shared" ref="H77:I80" si="14">H78</f>
        <v>36000</v>
      </c>
      <c r="I77" s="14">
        <f t="shared" si="14"/>
        <v>36000</v>
      </c>
      <c r="J77" s="59">
        <f t="shared" si="11"/>
        <v>100</v>
      </c>
    </row>
    <row r="78" spans="1:10" s="51" customFormat="1" ht="38.25" customHeight="1">
      <c r="A78" s="10"/>
      <c r="B78" s="11" t="s">
        <v>92</v>
      </c>
      <c r="C78" s="12" t="s">
        <v>18</v>
      </c>
      <c r="D78" s="12" t="s">
        <v>30</v>
      </c>
      <c r="E78" s="12" t="s">
        <v>19</v>
      </c>
      <c r="F78" s="12"/>
      <c r="G78" s="12"/>
      <c r="H78" s="14">
        <f t="shared" si="14"/>
        <v>36000</v>
      </c>
      <c r="I78" s="14">
        <f t="shared" si="14"/>
        <v>36000</v>
      </c>
      <c r="J78" s="59">
        <f t="shared" si="11"/>
        <v>100</v>
      </c>
    </row>
    <row r="79" spans="1:10" s="51" customFormat="1" ht="48" customHeight="1">
      <c r="A79" s="12"/>
      <c r="B79" s="11" t="s">
        <v>74</v>
      </c>
      <c r="C79" s="12" t="s">
        <v>18</v>
      </c>
      <c r="D79" s="12" t="s">
        <v>30</v>
      </c>
      <c r="E79" s="12" t="s">
        <v>19</v>
      </c>
      <c r="F79" s="12" t="s">
        <v>97</v>
      </c>
      <c r="G79" s="12"/>
      <c r="H79" s="14">
        <f t="shared" si="14"/>
        <v>36000</v>
      </c>
      <c r="I79" s="14">
        <f t="shared" si="14"/>
        <v>36000</v>
      </c>
      <c r="J79" s="59">
        <f t="shared" si="11"/>
        <v>100</v>
      </c>
    </row>
    <row r="80" spans="1:10" s="51" customFormat="1" ht="35.25" customHeight="1">
      <c r="A80" s="12"/>
      <c r="B80" s="17" t="s">
        <v>76</v>
      </c>
      <c r="C80" s="7" t="s">
        <v>18</v>
      </c>
      <c r="D80" s="7" t="s">
        <v>30</v>
      </c>
      <c r="E80" s="7" t="s">
        <v>19</v>
      </c>
      <c r="F80" s="7" t="s">
        <v>75</v>
      </c>
      <c r="G80" s="7"/>
      <c r="H80" s="16">
        <f t="shared" si="14"/>
        <v>36000</v>
      </c>
      <c r="I80" s="16">
        <f t="shared" si="14"/>
        <v>36000</v>
      </c>
      <c r="J80" s="37">
        <f t="shared" si="11"/>
        <v>100</v>
      </c>
    </row>
    <row r="81" spans="1:10" s="51" customFormat="1" ht="35.25" customHeight="1">
      <c r="A81" s="12"/>
      <c r="B81" s="17" t="s">
        <v>77</v>
      </c>
      <c r="C81" s="7" t="s">
        <v>18</v>
      </c>
      <c r="D81" s="7" t="s">
        <v>30</v>
      </c>
      <c r="E81" s="7" t="s">
        <v>19</v>
      </c>
      <c r="F81" s="7" t="s">
        <v>75</v>
      </c>
      <c r="G81" s="7" t="s">
        <v>78</v>
      </c>
      <c r="H81" s="16">
        <v>36000</v>
      </c>
      <c r="I81" s="16">
        <v>36000</v>
      </c>
      <c r="J81" s="37">
        <f t="shared" si="11"/>
        <v>100</v>
      </c>
    </row>
    <row r="82" spans="1:10" s="51" customFormat="1" ht="21.75" customHeight="1">
      <c r="A82" s="12" t="s">
        <v>29</v>
      </c>
      <c r="B82" s="13" t="s">
        <v>11</v>
      </c>
      <c r="C82" s="12" t="s">
        <v>18</v>
      </c>
      <c r="D82" s="12" t="s">
        <v>27</v>
      </c>
      <c r="E82" s="12" t="s">
        <v>34</v>
      </c>
      <c r="F82" s="12"/>
      <c r="G82" s="12"/>
      <c r="H82" s="14">
        <f>H83</f>
        <v>489567</v>
      </c>
      <c r="I82" s="14">
        <f>I83</f>
        <v>428153.57</v>
      </c>
      <c r="J82" s="59">
        <f t="shared" si="11"/>
        <v>87.455561751506949</v>
      </c>
    </row>
    <row r="83" spans="1:10" s="51" customFormat="1" ht="38.25" customHeight="1">
      <c r="A83" s="12"/>
      <c r="B83" s="13" t="s">
        <v>90</v>
      </c>
      <c r="C83" s="12" t="s">
        <v>18</v>
      </c>
      <c r="D83" s="12" t="s">
        <v>27</v>
      </c>
      <c r="E83" s="12" t="s">
        <v>25</v>
      </c>
      <c r="F83" s="12"/>
      <c r="G83" s="12"/>
      <c r="H83" s="14">
        <f>H86+H87</f>
        <v>489567</v>
      </c>
      <c r="I83" s="14">
        <f>I86+I87</f>
        <v>428153.57</v>
      </c>
      <c r="J83" s="59">
        <f t="shared" si="11"/>
        <v>87.455561751506949</v>
      </c>
    </row>
    <row r="84" spans="1:10" s="51" customFormat="1" ht="35.25" customHeight="1">
      <c r="A84" s="12"/>
      <c r="B84" s="30" t="s">
        <v>48</v>
      </c>
      <c r="C84" s="12" t="s">
        <v>18</v>
      </c>
      <c r="D84" s="12" t="s">
        <v>27</v>
      </c>
      <c r="E84" s="12" t="s">
        <v>25</v>
      </c>
      <c r="F84" s="12" t="s">
        <v>49</v>
      </c>
      <c r="G84" s="12"/>
      <c r="H84" s="14">
        <f>H85</f>
        <v>390105</v>
      </c>
      <c r="I84" s="14">
        <f t="shared" ref="I84" si="15">I85</f>
        <v>329543.89</v>
      </c>
      <c r="J84" s="59">
        <f t="shared" si="11"/>
        <v>84.475689878366083</v>
      </c>
    </row>
    <row r="85" spans="1:10" s="51" customFormat="1" ht="36" customHeight="1">
      <c r="A85" s="12"/>
      <c r="B85" s="31" t="s">
        <v>50</v>
      </c>
      <c r="C85" s="12" t="s">
        <v>18</v>
      </c>
      <c r="D85" s="12" t="s">
        <v>27</v>
      </c>
      <c r="E85" s="12" t="s">
        <v>25</v>
      </c>
      <c r="F85" s="28" t="s">
        <v>51</v>
      </c>
      <c r="G85" s="12"/>
      <c r="H85" s="14">
        <f>H86</f>
        <v>390105</v>
      </c>
      <c r="I85" s="14">
        <f>I86</f>
        <v>329543.89</v>
      </c>
      <c r="J85" s="59">
        <f t="shared" si="11"/>
        <v>84.475689878366083</v>
      </c>
    </row>
    <row r="86" spans="1:10" s="51" customFormat="1" ht="87.75" customHeight="1">
      <c r="A86" s="12"/>
      <c r="B86" s="17" t="s">
        <v>64</v>
      </c>
      <c r="C86" s="7" t="s">
        <v>18</v>
      </c>
      <c r="D86" s="7" t="s">
        <v>27</v>
      </c>
      <c r="E86" s="7" t="s">
        <v>25</v>
      </c>
      <c r="F86" s="29" t="s">
        <v>51</v>
      </c>
      <c r="G86" s="7" t="s">
        <v>63</v>
      </c>
      <c r="H86" s="16">
        <f>299758+90347</f>
        <v>390105</v>
      </c>
      <c r="I86" s="16">
        <f>255123+74420.89</f>
        <v>329543.89</v>
      </c>
      <c r="J86" s="37">
        <f t="shared" si="11"/>
        <v>84.475689878366083</v>
      </c>
    </row>
    <row r="87" spans="1:10" s="51" customFormat="1" ht="51.75" customHeight="1">
      <c r="A87" s="12"/>
      <c r="B87" s="11" t="s">
        <v>114</v>
      </c>
      <c r="C87" s="7" t="s">
        <v>18</v>
      </c>
      <c r="D87" s="7" t="s">
        <v>27</v>
      </c>
      <c r="E87" s="7" t="s">
        <v>25</v>
      </c>
      <c r="F87" s="29" t="s">
        <v>115</v>
      </c>
      <c r="G87" s="7"/>
      <c r="H87" s="16">
        <f>76392+23070</f>
        <v>99462</v>
      </c>
      <c r="I87" s="16">
        <f>75737.09+22872.59</f>
        <v>98609.68</v>
      </c>
      <c r="J87" s="37">
        <f t="shared" si="11"/>
        <v>99.143069715067057</v>
      </c>
    </row>
    <row r="88" spans="1:10" s="51" customFormat="1" ht="87.75" customHeight="1">
      <c r="A88" s="12"/>
      <c r="B88" s="17" t="s">
        <v>64</v>
      </c>
      <c r="C88" s="7" t="s">
        <v>18</v>
      </c>
      <c r="D88" s="7" t="s">
        <v>27</v>
      </c>
      <c r="E88" s="7" t="s">
        <v>25</v>
      </c>
      <c r="F88" s="29" t="s">
        <v>115</v>
      </c>
      <c r="G88" s="7" t="s">
        <v>63</v>
      </c>
      <c r="H88" s="16">
        <f>76392+23070</f>
        <v>99462</v>
      </c>
      <c r="I88" s="16">
        <f>75737.09+22872.59</f>
        <v>98609.68</v>
      </c>
      <c r="J88" s="37">
        <f t="shared" si="11"/>
        <v>99.143069715067057</v>
      </c>
    </row>
    <row r="89" spans="1:10" s="51" customFormat="1" ht="23.25" customHeight="1">
      <c r="A89" s="32"/>
      <c r="B89" s="66" t="s">
        <v>0</v>
      </c>
      <c r="C89" s="66"/>
      <c r="D89" s="66"/>
      <c r="E89" s="66"/>
      <c r="F89" s="66"/>
      <c r="G89" s="66"/>
      <c r="H89" s="14">
        <f>H11+H33+H46+H55+H72+H78+H82+H39</f>
        <v>4050023.6899999995</v>
      </c>
      <c r="I89" s="14">
        <f>I11+I33+I46+I55+I72+I78+I82</f>
        <v>3804612.8399999989</v>
      </c>
      <c r="J89" s="59">
        <f t="shared" si="11"/>
        <v>93.940508283792269</v>
      </c>
    </row>
    <row r="90" spans="1:10" s="43" customFormat="1" ht="31.5" customHeight="1">
      <c r="A90" s="54"/>
      <c r="B90" s="55"/>
      <c r="C90" s="56"/>
      <c r="D90" s="56"/>
      <c r="E90" s="56"/>
      <c r="F90" s="56"/>
      <c r="G90" s="56"/>
      <c r="H90" s="56"/>
      <c r="I90" s="57"/>
      <c r="J90" s="57"/>
    </row>
    <row r="91" spans="1:10" s="43" customFormat="1" ht="38.25" customHeight="1">
      <c r="A91" s="54"/>
      <c r="B91" s="55"/>
      <c r="C91" s="56"/>
      <c r="D91" s="56"/>
      <c r="E91" s="56"/>
      <c r="F91" s="56"/>
      <c r="G91" s="56"/>
      <c r="H91" s="57"/>
      <c r="I91" s="57"/>
      <c r="J91" s="57"/>
    </row>
    <row r="92" spans="1:10" s="43" customFormat="1" ht="15.75">
      <c r="A92" s="54"/>
      <c r="B92" s="55"/>
      <c r="C92" s="56"/>
      <c r="D92" s="56"/>
      <c r="E92" s="56"/>
      <c r="F92" s="56"/>
      <c r="G92" s="56"/>
      <c r="H92" s="57"/>
      <c r="I92" s="58"/>
      <c r="J92" s="58"/>
    </row>
    <row r="93" spans="1:10" s="43" customFormat="1" ht="15.75">
      <c r="A93" s="54"/>
      <c r="B93" s="55"/>
      <c r="C93" s="56"/>
      <c r="D93" s="56"/>
      <c r="E93" s="56"/>
      <c r="F93" s="56"/>
      <c r="G93" s="56"/>
      <c r="H93" s="57"/>
      <c r="I93" s="57"/>
      <c r="J93" s="57"/>
    </row>
    <row r="94" spans="1:10" s="43" customFormat="1" ht="15.75">
      <c r="A94" s="54"/>
      <c r="B94" s="55"/>
      <c r="C94" s="56"/>
      <c r="D94" s="56"/>
      <c r="E94" s="56"/>
      <c r="F94" s="56"/>
      <c r="G94" s="56"/>
      <c r="H94" s="58"/>
      <c r="I94" s="58"/>
      <c r="J94" s="58"/>
    </row>
    <row r="95" spans="1:10" s="43" customFormat="1" ht="15.75">
      <c r="A95" s="54"/>
      <c r="B95" s="55"/>
      <c r="C95" s="56"/>
      <c r="D95" s="56"/>
      <c r="E95" s="56"/>
      <c r="F95" s="56"/>
      <c r="G95" s="56"/>
      <c r="H95" s="58"/>
      <c r="I95" s="58"/>
      <c r="J95" s="58"/>
    </row>
    <row r="96" spans="1:10" s="43" customFormat="1">
      <c r="A96" s="54"/>
      <c r="B96" s="55"/>
      <c r="C96" s="56"/>
      <c r="D96" s="56"/>
      <c r="E96" s="56"/>
      <c r="F96" s="56"/>
      <c r="G96" s="56"/>
      <c r="H96" s="56"/>
      <c r="I96" s="56"/>
      <c r="J96" s="56"/>
    </row>
    <row r="97" spans="1:10" s="43" customFormat="1">
      <c r="A97" s="54"/>
      <c r="B97" s="55"/>
      <c r="C97" s="56"/>
      <c r="D97" s="56"/>
      <c r="E97" s="56"/>
      <c r="F97" s="56"/>
      <c r="G97" s="56"/>
      <c r="H97" s="56"/>
      <c r="I97" s="56"/>
      <c r="J97" s="56"/>
    </row>
    <row r="98" spans="1:10" s="43" customFormat="1">
      <c r="A98" s="54"/>
      <c r="B98" s="55"/>
      <c r="C98" s="56"/>
      <c r="D98" s="56"/>
      <c r="E98" s="56"/>
      <c r="F98" s="56"/>
      <c r="G98" s="56"/>
      <c r="H98" s="56"/>
      <c r="I98" s="56"/>
      <c r="J98" s="56"/>
    </row>
    <row r="99" spans="1:10" s="43" customFormat="1">
      <c r="A99" s="54"/>
      <c r="B99" s="55"/>
      <c r="C99" s="56"/>
      <c r="D99" s="56"/>
      <c r="E99" s="56"/>
      <c r="F99" s="56"/>
      <c r="G99" s="56"/>
      <c r="H99" s="56"/>
      <c r="I99" s="56"/>
      <c r="J99" s="56"/>
    </row>
    <row r="100" spans="1:10" s="43" customFormat="1">
      <c r="A100" s="54"/>
      <c r="B100" s="55"/>
      <c r="C100" s="56"/>
      <c r="D100" s="56"/>
      <c r="E100" s="56"/>
      <c r="F100" s="56"/>
      <c r="G100" s="56"/>
      <c r="H100" s="56"/>
      <c r="I100" s="56"/>
      <c r="J100" s="56"/>
    </row>
    <row r="101" spans="1:10" s="43" customFormat="1">
      <c r="A101" s="54"/>
      <c r="B101" s="55"/>
      <c r="C101" s="56"/>
      <c r="D101" s="56"/>
      <c r="E101" s="56"/>
      <c r="F101" s="56"/>
      <c r="G101" s="56"/>
      <c r="H101" s="56"/>
      <c r="I101" s="56"/>
      <c r="J101" s="56"/>
    </row>
    <row r="102" spans="1:10" s="43" customFormat="1">
      <c r="A102" s="54"/>
      <c r="B102" s="55"/>
      <c r="C102" s="56"/>
      <c r="D102" s="56"/>
      <c r="E102" s="56"/>
      <c r="F102" s="56"/>
      <c r="G102" s="56"/>
      <c r="H102" s="56"/>
      <c r="I102" s="56"/>
      <c r="J102" s="56"/>
    </row>
    <row r="103" spans="1:10" s="43" customFormat="1">
      <c r="A103" s="54"/>
      <c r="B103" s="55"/>
      <c r="C103" s="56"/>
      <c r="D103" s="56"/>
      <c r="E103" s="56"/>
      <c r="F103" s="56"/>
      <c r="G103" s="56"/>
      <c r="H103" s="56"/>
      <c r="I103" s="56"/>
      <c r="J103" s="56"/>
    </row>
    <row r="104" spans="1:10" s="43" customFormat="1">
      <c r="A104" s="54"/>
      <c r="B104" s="55"/>
      <c r="C104" s="56"/>
      <c r="D104" s="56"/>
      <c r="E104" s="56"/>
      <c r="F104" s="56"/>
      <c r="G104" s="56"/>
      <c r="H104" s="56"/>
      <c r="I104" s="56"/>
      <c r="J104" s="56"/>
    </row>
    <row r="105" spans="1:10" s="43" customFormat="1">
      <c r="A105" s="54"/>
      <c r="B105" s="55"/>
      <c r="C105" s="56"/>
      <c r="D105" s="56"/>
      <c r="E105" s="56"/>
      <c r="F105" s="56"/>
      <c r="G105" s="56"/>
      <c r="H105" s="56"/>
      <c r="I105" s="56"/>
      <c r="J105" s="56"/>
    </row>
    <row r="106" spans="1:10" s="43" customFormat="1">
      <c r="A106" s="54"/>
      <c r="B106" s="55"/>
      <c r="C106" s="56"/>
      <c r="D106" s="56"/>
      <c r="E106" s="56"/>
      <c r="F106" s="56"/>
      <c r="G106" s="56"/>
      <c r="H106" s="56"/>
      <c r="I106" s="56"/>
      <c r="J106" s="56"/>
    </row>
    <row r="107" spans="1:10" s="43" customFormat="1">
      <c r="A107" s="54"/>
      <c r="B107" s="55"/>
      <c r="C107" s="56"/>
      <c r="D107" s="56"/>
      <c r="E107" s="56"/>
      <c r="F107" s="56"/>
      <c r="G107" s="56"/>
      <c r="H107" s="56"/>
      <c r="I107" s="56"/>
      <c r="J107" s="56"/>
    </row>
    <row r="108" spans="1:10" s="43" customFormat="1">
      <c r="A108" s="54"/>
      <c r="B108" s="55"/>
      <c r="C108" s="56"/>
      <c r="D108" s="56"/>
      <c r="E108" s="56"/>
      <c r="F108" s="56"/>
      <c r="G108" s="56"/>
      <c r="H108" s="56"/>
      <c r="I108" s="56"/>
      <c r="J108" s="56"/>
    </row>
    <row r="109" spans="1:10" s="43" customFormat="1">
      <c r="A109" s="54"/>
      <c r="B109" s="55"/>
      <c r="C109" s="56"/>
      <c r="D109" s="56"/>
      <c r="E109" s="56"/>
      <c r="F109" s="56"/>
      <c r="G109" s="56"/>
      <c r="H109" s="56"/>
      <c r="I109" s="56"/>
      <c r="J109" s="56"/>
    </row>
    <row r="110" spans="1:10" s="43" customFormat="1">
      <c r="A110" s="54"/>
      <c r="B110" s="55"/>
      <c r="C110" s="56"/>
      <c r="D110" s="56"/>
      <c r="E110" s="56"/>
      <c r="F110" s="56"/>
      <c r="G110" s="56"/>
      <c r="H110" s="56"/>
      <c r="I110" s="56"/>
      <c r="J110" s="56"/>
    </row>
    <row r="111" spans="1:10" s="43" customFormat="1">
      <c r="A111" s="54"/>
      <c r="B111" s="55"/>
      <c r="C111" s="56"/>
      <c r="D111" s="56"/>
      <c r="E111" s="56"/>
      <c r="F111" s="56"/>
      <c r="G111" s="56"/>
      <c r="H111" s="56"/>
      <c r="I111" s="56"/>
      <c r="J111" s="56"/>
    </row>
    <row r="112" spans="1:10" s="43" customFormat="1">
      <c r="A112" s="54"/>
      <c r="B112" s="55"/>
      <c r="C112" s="56"/>
      <c r="D112" s="56"/>
      <c r="E112" s="56"/>
      <c r="F112" s="56"/>
      <c r="G112" s="56"/>
      <c r="H112" s="56"/>
      <c r="I112" s="56"/>
      <c r="J112" s="56"/>
    </row>
    <row r="113" spans="1:10" s="43" customFormat="1">
      <c r="A113" s="54"/>
      <c r="B113" s="55"/>
      <c r="C113" s="56"/>
      <c r="D113" s="56"/>
      <c r="E113" s="56"/>
      <c r="F113" s="56"/>
      <c r="G113" s="56"/>
      <c r="H113" s="56"/>
      <c r="I113" s="56"/>
      <c r="J113" s="56"/>
    </row>
    <row r="114" spans="1:10" s="43" customFormat="1">
      <c r="A114" s="54"/>
      <c r="B114" s="55"/>
      <c r="C114" s="56"/>
      <c r="D114" s="56"/>
      <c r="E114" s="56"/>
      <c r="F114" s="56"/>
      <c r="G114" s="56"/>
      <c r="H114" s="56"/>
      <c r="I114" s="56"/>
      <c r="J114" s="56"/>
    </row>
    <row r="115" spans="1:10" s="43" customFormat="1">
      <c r="A115" s="54"/>
      <c r="B115" s="55"/>
      <c r="C115" s="56"/>
      <c r="D115" s="56"/>
      <c r="E115" s="56"/>
      <c r="F115" s="56"/>
      <c r="G115" s="56"/>
      <c r="H115" s="56"/>
      <c r="I115" s="56"/>
      <c r="J115" s="56"/>
    </row>
    <row r="116" spans="1:10" s="43" customFormat="1">
      <c r="A116" s="54"/>
      <c r="B116" s="55"/>
      <c r="C116" s="56"/>
      <c r="D116" s="56"/>
      <c r="E116" s="56"/>
      <c r="F116" s="56"/>
      <c r="G116" s="56"/>
      <c r="H116" s="56"/>
      <c r="I116" s="56"/>
      <c r="J116" s="56"/>
    </row>
    <row r="117" spans="1:10" s="43" customFormat="1">
      <c r="A117" s="54"/>
      <c r="B117" s="55"/>
      <c r="C117" s="56"/>
      <c r="D117" s="56"/>
      <c r="E117" s="56"/>
      <c r="F117" s="56"/>
      <c r="G117" s="56"/>
      <c r="H117" s="56"/>
      <c r="I117" s="56"/>
      <c r="J117" s="56"/>
    </row>
    <row r="118" spans="1:10" s="43" customFormat="1">
      <c r="A118" s="54"/>
      <c r="B118" s="55"/>
      <c r="C118" s="56"/>
      <c r="D118" s="56"/>
      <c r="E118" s="56"/>
      <c r="F118" s="56"/>
      <c r="G118" s="56"/>
      <c r="H118" s="56"/>
      <c r="I118" s="56"/>
      <c r="J118" s="56"/>
    </row>
    <row r="119" spans="1:10" s="43" customFormat="1">
      <c r="A119" s="54"/>
      <c r="B119" s="55"/>
      <c r="C119" s="56"/>
      <c r="D119" s="56"/>
      <c r="E119" s="56"/>
      <c r="F119" s="56"/>
      <c r="G119" s="56"/>
      <c r="H119" s="56"/>
      <c r="I119" s="56"/>
      <c r="J119" s="56"/>
    </row>
    <row r="120" spans="1:10" s="43" customFormat="1">
      <c r="A120" s="54"/>
      <c r="B120" s="55"/>
      <c r="C120" s="56"/>
      <c r="D120" s="56"/>
      <c r="E120" s="56"/>
      <c r="F120" s="56"/>
      <c r="G120" s="56"/>
      <c r="H120" s="56"/>
      <c r="I120" s="56"/>
      <c r="J120" s="56"/>
    </row>
    <row r="121" spans="1:10" s="43" customFormat="1">
      <c r="A121" s="54"/>
      <c r="B121" s="55"/>
      <c r="C121" s="56"/>
      <c r="D121" s="56"/>
      <c r="E121" s="56"/>
      <c r="F121" s="56"/>
      <c r="G121" s="56"/>
      <c r="H121" s="56"/>
      <c r="I121" s="56"/>
      <c r="J121" s="56"/>
    </row>
    <row r="122" spans="1:10" s="43" customFormat="1">
      <c r="A122" s="54"/>
      <c r="B122" s="55"/>
      <c r="C122" s="56"/>
      <c r="D122" s="56"/>
      <c r="E122" s="56"/>
      <c r="F122" s="56"/>
      <c r="G122" s="56"/>
      <c r="H122" s="56"/>
      <c r="I122" s="56"/>
      <c r="J122" s="56"/>
    </row>
    <row r="123" spans="1:10" s="43" customFormat="1">
      <c r="A123" s="54"/>
      <c r="B123" s="55"/>
      <c r="C123" s="56"/>
      <c r="D123" s="56"/>
      <c r="E123" s="56"/>
      <c r="F123" s="56"/>
      <c r="G123" s="56"/>
      <c r="H123" s="56"/>
      <c r="I123" s="56"/>
      <c r="J123" s="56"/>
    </row>
    <row r="124" spans="1:10" s="43" customFormat="1">
      <c r="A124" s="54"/>
      <c r="B124" s="55"/>
      <c r="C124" s="56"/>
      <c r="D124" s="56"/>
      <c r="E124" s="56"/>
      <c r="F124" s="56"/>
      <c r="G124" s="56"/>
      <c r="H124" s="56"/>
      <c r="I124" s="56"/>
      <c r="J124" s="56"/>
    </row>
    <row r="125" spans="1:10" s="43" customFormat="1">
      <c r="A125" s="54"/>
      <c r="B125" s="55"/>
      <c r="C125" s="56"/>
      <c r="D125" s="56"/>
      <c r="E125" s="56"/>
      <c r="F125" s="56"/>
      <c r="G125" s="56"/>
      <c r="H125" s="56"/>
      <c r="I125" s="56"/>
      <c r="J125" s="56"/>
    </row>
    <row r="126" spans="1:10" s="43" customFormat="1">
      <c r="A126" s="54"/>
      <c r="B126" s="55"/>
      <c r="C126" s="56"/>
      <c r="D126" s="56"/>
      <c r="E126" s="56"/>
      <c r="F126" s="56"/>
      <c r="G126" s="56"/>
      <c r="H126" s="56"/>
      <c r="I126" s="56"/>
      <c r="J126" s="56"/>
    </row>
    <row r="127" spans="1:10" s="43" customFormat="1">
      <c r="A127" s="54"/>
      <c r="B127" s="55"/>
      <c r="C127" s="56"/>
      <c r="D127" s="56"/>
      <c r="E127" s="56"/>
      <c r="F127" s="56"/>
      <c r="G127" s="56"/>
      <c r="H127" s="56"/>
      <c r="I127" s="56"/>
      <c r="J127" s="56"/>
    </row>
    <row r="128" spans="1:10" s="43" customFormat="1">
      <c r="A128" s="54"/>
      <c r="B128" s="55"/>
      <c r="C128" s="56"/>
      <c r="D128" s="56"/>
      <c r="E128" s="56"/>
      <c r="F128" s="56"/>
      <c r="G128" s="56"/>
      <c r="H128" s="56"/>
      <c r="I128" s="56"/>
      <c r="J128" s="56"/>
    </row>
    <row r="129" spans="1:10" s="43" customFormat="1">
      <c r="A129" s="54"/>
      <c r="B129" s="55"/>
      <c r="C129" s="56"/>
      <c r="D129" s="56"/>
      <c r="E129" s="56"/>
      <c r="F129" s="56"/>
      <c r="G129" s="56"/>
      <c r="H129" s="56"/>
      <c r="I129" s="56"/>
      <c r="J129" s="56"/>
    </row>
    <row r="130" spans="1:10" s="43" customFormat="1">
      <c r="A130" s="54"/>
      <c r="B130" s="55"/>
      <c r="C130" s="56"/>
      <c r="D130" s="56"/>
      <c r="E130" s="56"/>
      <c r="F130" s="56"/>
      <c r="G130" s="56"/>
      <c r="H130" s="56"/>
      <c r="I130" s="56"/>
      <c r="J130" s="56"/>
    </row>
    <row r="131" spans="1:10" s="43" customFormat="1">
      <c r="A131" s="54"/>
      <c r="B131" s="55"/>
      <c r="C131" s="56"/>
      <c r="D131" s="56"/>
      <c r="E131" s="56"/>
      <c r="F131" s="56"/>
      <c r="G131" s="56"/>
      <c r="H131" s="56"/>
      <c r="I131" s="56"/>
      <c r="J131" s="56"/>
    </row>
    <row r="132" spans="1:10" s="43" customFormat="1">
      <c r="A132" s="54"/>
      <c r="B132" s="55"/>
      <c r="C132" s="56"/>
      <c r="D132" s="56"/>
      <c r="E132" s="56"/>
      <c r="F132" s="56"/>
      <c r="G132" s="56"/>
      <c r="H132" s="56"/>
      <c r="I132" s="56"/>
      <c r="J132" s="56"/>
    </row>
    <row r="133" spans="1:10" s="43" customFormat="1">
      <c r="A133" s="54"/>
      <c r="B133" s="55"/>
      <c r="C133" s="56"/>
      <c r="D133" s="56"/>
      <c r="E133" s="56"/>
      <c r="F133" s="56"/>
      <c r="G133" s="56"/>
      <c r="H133" s="56"/>
      <c r="I133" s="56"/>
      <c r="J133" s="56"/>
    </row>
    <row r="134" spans="1:10" s="43" customFormat="1">
      <c r="A134" s="54"/>
      <c r="B134" s="55"/>
      <c r="C134" s="56"/>
      <c r="D134" s="56"/>
      <c r="E134" s="56"/>
      <c r="F134" s="56"/>
      <c r="G134" s="56"/>
      <c r="H134" s="56"/>
      <c r="I134" s="56"/>
      <c r="J134" s="56"/>
    </row>
    <row r="135" spans="1:10" s="43" customFormat="1">
      <c r="A135" s="54"/>
      <c r="B135" s="55"/>
      <c r="C135" s="56"/>
      <c r="D135" s="56"/>
      <c r="E135" s="56"/>
      <c r="F135" s="56"/>
      <c r="G135" s="56"/>
      <c r="H135" s="56"/>
      <c r="I135" s="56"/>
      <c r="J135" s="56"/>
    </row>
    <row r="136" spans="1:10" s="43" customFormat="1">
      <c r="A136" s="54"/>
      <c r="B136" s="55"/>
      <c r="C136" s="56"/>
      <c r="D136" s="56"/>
      <c r="E136" s="56"/>
      <c r="F136" s="56"/>
      <c r="G136" s="56"/>
      <c r="H136" s="56"/>
      <c r="I136" s="56"/>
      <c r="J136" s="56"/>
    </row>
    <row r="137" spans="1:10" s="43" customFormat="1">
      <c r="A137" s="54"/>
      <c r="B137" s="55"/>
      <c r="C137" s="56"/>
      <c r="D137" s="56"/>
      <c r="E137" s="56"/>
      <c r="F137" s="56"/>
      <c r="G137" s="56"/>
      <c r="H137" s="56"/>
      <c r="I137" s="56"/>
      <c r="J137" s="56"/>
    </row>
    <row r="138" spans="1:10" s="43" customFormat="1">
      <c r="A138" s="54"/>
      <c r="B138" s="55"/>
      <c r="C138" s="56"/>
      <c r="D138" s="56"/>
      <c r="E138" s="56"/>
      <c r="F138" s="56"/>
      <c r="G138" s="56"/>
      <c r="H138" s="56"/>
      <c r="I138" s="56"/>
      <c r="J138" s="56"/>
    </row>
    <row r="139" spans="1:10" s="43" customFormat="1">
      <c r="A139" s="54"/>
      <c r="B139" s="55"/>
      <c r="C139" s="56"/>
      <c r="D139" s="56"/>
      <c r="E139" s="56"/>
      <c r="F139" s="56"/>
      <c r="G139" s="56"/>
      <c r="H139" s="56"/>
      <c r="I139" s="56"/>
      <c r="J139" s="56"/>
    </row>
    <row r="140" spans="1:10" s="43" customFormat="1">
      <c r="A140" s="54"/>
      <c r="B140" s="55"/>
      <c r="C140" s="56"/>
      <c r="D140" s="56"/>
      <c r="E140" s="56"/>
      <c r="F140" s="56"/>
      <c r="G140" s="56"/>
      <c r="H140" s="56"/>
      <c r="I140" s="56"/>
      <c r="J140" s="56"/>
    </row>
    <row r="141" spans="1:10" s="43" customFormat="1">
      <c r="A141" s="54"/>
      <c r="B141" s="55"/>
      <c r="C141" s="56"/>
      <c r="D141" s="56"/>
      <c r="E141" s="56"/>
      <c r="F141" s="56"/>
      <c r="G141" s="56"/>
      <c r="H141" s="56"/>
      <c r="I141" s="56"/>
      <c r="J141" s="56"/>
    </row>
    <row r="142" spans="1:10" s="43" customFormat="1">
      <c r="A142" s="54"/>
      <c r="B142" s="55"/>
      <c r="C142" s="56"/>
      <c r="D142" s="56"/>
      <c r="E142" s="56"/>
      <c r="F142" s="56"/>
      <c r="G142" s="56"/>
      <c r="H142" s="56"/>
      <c r="I142" s="56"/>
      <c r="J142" s="56"/>
    </row>
    <row r="143" spans="1:10" s="43" customFormat="1">
      <c r="A143" s="54"/>
      <c r="B143" s="55"/>
      <c r="C143" s="56"/>
      <c r="D143" s="56"/>
      <c r="E143" s="56"/>
      <c r="F143" s="56"/>
      <c r="G143" s="56"/>
      <c r="H143" s="56"/>
      <c r="I143" s="56"/>
      <c r="J143" s="56"/>
    </row>
    <row r="144" spans="1:10" s="43" customFormat="1">
      <c r="A144" s="54"/>
      <c r="B144" s="55"/>
      <c r="C144" s="56"/>
      <c r="D144" s="56"/>
      <c r="E144" s="56"/>
      <c r="F144" s="56"/>
      <c r="G144" s="56"/>
      <c r="H144" s="56"/>
      <c r="I144" s="56"/>
      <c r="J144" s="56"/>
    </row>
    <row r="145" spans="1:10" s="43" customFormat="1">
      <c r="A145" s="54"/>
      <c r="B145" s="55"/>
      <c r="C145" s="56"/>
      <c r="D145" s="56"/>
      <c r="E145" s="56"/>
      <c r="F145" s="56"/>
      <c r="G145" s="56"/>
      <c r="H145" s="56"/>
      <c r="I145" s="56"/>
      <c r="J145" s="56"/>
    </row>
    <row r="146" spans="1:10" s="43" customFormat="1">
      <c r="A146" s="54"/>
      <c r="B146" s="55"/>
      <c r="C146" s="56"/>
      <c r="D146" s="56"/>
      <c r="E146" s="56"/>
      <c r="F146" s="56"/>
      <c r="G146" s="56"/>
      <c r="H146" s="56"/>
      <c r="I146" s="56"/>
      <c r="J146" s="56"/>
    </row>
    <row r="147" spans="1:10" s="43" customFormat="1">
      <c r="A147" s="54"/>
      <c r="B147" s="55"/>
      <c r="C147" s="56"/>
      <c r="D147" s="56"/>
      <c r="E147" s="56"/>
      <c r="F147" s="56"/>
      <c r="G147" s="56"/>
      <c r="H147" s="56"/>
      <c r="I147" s="56"/>
      <c r="J147" s="56"/>
    </row>
    <row r="148" spans="1:10" s="43" customFormat="1">
      <c r="A148" s="54"/>
      <c r="B148" s="55"/>
      <c r="C148" s="56"/>
      <c r="D148" s="56"/>
      <c r="E148" s="56"/>
      <c r="F148" s="56"/>
      <c r="G148" s="56"/>
      <c r="H148" s="56"/>
      <c r="I148" s="56"/>
      <c r="J148" s="56"/>
    </row>
    <row r="149" spans="1:10" s="43" customFormat="1">
      <c r="A149" s="54"/>
      <c r="B149" s="55"/>
      <c r="C149" s="56"/>
      <c r="D149" s="56"/>
      <c r="E149" s="56"/>
      <c r="F149" s="56"/>
      <c r="G149" s="56"/>
      <c r="H149" s="56"/>
      <c r="I149" s="56"/>
      <c r="J149" s="56"/>
    </row>
    <row r="150" spans="1:10" s="43" customFormat="1">
      <c r="A150" s="54"/>
      <c r="B150" s="55"/>
      <c r="C150" s="56"/>
      <c r="D150" s="56"/>
      <c r="E150" s="56"/>
      <c r="F150" s="56"/>
      <c r="G150" s="56"/>
      <c r="H150" s="56"/>
      <c r="I150" s="56"/>
      <c r="J150" s="56"/>
    </row>
    <row r="151" spans="1:10" s="43" customFormat="1">
      <c r="A151" s="54"/>
      <c r="B151" s="55"/>
      <c r="C151" s="56"/>
      <c r="D151" s="56"/>
      <c r="E151" s="56"/>
      <c r="F151" s="56"/>
      <c r="G151" s="56"/>
      <c r="H151" s="56"/>
      <c r="I151" s="56"/>
      <c r="J151" s="56"/>
    </row>
    <row r="152" spans="1:10" s="43" customFormat="1">
      <c r="A152" s="54"/>
      <c r="B152" s="55"/>
      <c r="C152" s="56"/>
      <c r="D152" s="56"/>
      <c r="E152" s="56"/>
      <c r="F152" s="56"/>
      <c r="G152" s="56"/>
      <c r="H152" s="56"/>
      <c r="I152" s="56"/>
      <c r="J152" s="56"/>
    </row>
    <row r="153" spans="1:10" s="43" customFormat="1">
      <c r="A153" s="54"/>
      <c r="B153" s="55"/>
      <c r="C153" s="56"/>
      <c r="D153" s="56"/>
      <c r="E153" s="56"/>
      <c r="F153" s="56"/>
      <c r="G153" s="56"/>
      <c r="H153" s="56"/>
      <c r="I153" s="56"/>
      <c r="J153" s="56"/>
    </row>
    <row r="154" spans="1:10" s="43" customFormat="1">
      <c r="A154" s="54"/>
      <c r="B154" s="55"/>
      <c r="C154" s="56"/>
      <c r="D154" s="56"/>
      <c r="E154" s="56"/>
      <c r="F154" s="56"/>
      <c r="G154" s="56"/>
      <c r="H154" s="56"/>
      <c r="I154" s="56"/>
      <c r="J154" s="56"/>
    </row>
    <row r="155" spans="1:10" s="43" customFormat="1">
      <c r="A155" s="54"/>
      <c r="B155" s="55"/>
      <c r="C155" s="56"/>
      <c r="D155" s="56"/>
      <c r="E155" s="56"/>
      <c r="F155" s="56"/>
      <c r="G155" s="56"/>
      <c r="H155" s="56"/>
      <c r="I155" s="56"/>
      <c r="J155" s="56"/>
    </row>
    <row r="156" spans="1:10" s="43" customFormat="1">
      <c r="A156" s="54"/>
      <c r="B156" s="55"/>
      <c r="C156" s="56"/>
      <c r="D156" s="56"/>
      <c r="E156" s="56"/>
      <c r="F156" s="56"/>
      <c r="G156" s="56"/>
      <c r="H156" s="56"/>
      <c r="I156" s="56"/>
      <c r="J156" s="56"/>
    </row>
    <row r="157" spans="1:10" s="43" customFormat="1">
      <c r="A157" s="54"/>
      <c r="B157" s="55"/>
      <c r="C157" s="56"/>
      <c r="D157" s="56"/>
      <c r="E157" s="56"/>
      <c r="F157" s="56"/>
      <c r="G157" s="56"/>
      <c r="H157" s="56"/>
      <c r="I157" s="56"/>
      <c r="J157" s="56"/>
    </row>
    <row r="158" spans="1:10" s="43" customFormat="1">
      <c r="A158" s="54"/>
      <c r="B158" s="55"/>
      <c r="C158" s="56"/>
      <c r="D158" s="56"/>
      <c r="E158" s="56"/>
      <c r="F158" s="56"/>
      <c r="G158" s="56"/>
      <c r="H158" s="56"/>
      <c r="I158" s="56"/>
      <c r="J158" s="56"/>
    </row>
    <row r="159" spans="1:10" s="43" customFormat="1">
      <c r="A159" s="54"/>
      <c r="B159" s="55"/>
      <c r="C159" s="56"/>
      <c r="D159" s="56"/>
      <c r="E159" s="56"/>
      <c r="F159" s="56"/>
      <c r="G159" s="56"/>
      <c r="H159" s="56"/>
      <c r="I159" s="56"/>
      <c r="J159" s="56"/>
    </row>
    <row r="160" spans="1:10" s="43" customFormat="1">
      <c r="A160" s="54"/>
      <c r="B160" s="55"/>
      <c r="C160" s="56"/>
      <c r="D160" s="56"/>
      <c r="E160" s="56"/>
      <c r="F160" s="56"/>
      <c r="G160" s="56"/>
      <c r="H160" s="56"/>
      <c r="I160" s="56"/>
      <c r="J160" s="56"/>
    </row>
    <row r="161" spans="1:10" s="43" customFormat="1">
      <c r="A161" s="54"/>
      <c r="B161" s="55"/>
      <c r="C161" s="56"/>
      <c r="D161" s="56"/>
      <c r="E161" s="56"/>
      <c r="F161" s="56"/>
      <c r="G161" s="56"/>
      <c r="H161" s="56"/>
      <c r="I161" s="56"/>
      <c r="J161" s="56"/>
    </row>
    <row r="162" spans="1:10" s="43" customFormat="1">
      <c r="A162" s="54"/>
      <c r="B162" s="55"/>
      <c r="C162" s="56"/>
      <c r="D162" s="56"/>
      <c r="E162" s="56"/>
      <c r="F162" s="56"/>
      <c r="G162" s="56"/>
      <c r="H162" s="56"/>
      <c r="I162" s="56"/>
      <c r="J162" s="56"/>
    </row>
    <row r="163" spans="1:10" s="43" customFormat="1">
      <c r="A163" s="54"/>
      <c r="B163" s="55"/>
      <c r="C163" s="56"/>
      <c r="D163" s="56"/>
      <c r="E163" s="56"/>
      <c r="F163" s="56"/>
      <c r="G163" s="56"/>
      <c r="H163" s="56"/>
      <c r="I163" s="56"/>
      <c r="J163" s="56"/>
    </row>
    <row r="164" spans="1:10" s="43" customFormat="1">
      <c r="A164" s="54"/>
      <c r="B164" s="55"/>
      <c r="C164" s="56"/>
      <c r="D164" s="56"/>
      <c r="E164" s="56"/>
      <c r="F164" s="56"/>
      <c r="G164" s="56"/>
      <c r="H164" s="56"/>
      <c r="I164" s="56"/>
      <c r="J164" s="56"/>
    </row>
    <row r="165" spans="1:10" s="43" customFormat="1">
      <c r="A165" s="54"/>
      <c r="B165" s="55"/>
      <c r="C165" s="56"/>
      <c r="D165" s="56"/>
      <c r="E165" s="56"/>
      <c r="F165" s="56"/>
      <c r="G165" s="56"/>
      <c r="H165" s="56"/>
      <c r="I165" s="56"/>
      <c r="J165" s="56"/>
    </row>
    <row r="166" spans="1:10" s="43" customFormat="1">
      <c r="A166" s="54"/>
      <c r="B166" s="55"/>
      <c r="C166" s="56"/>
      <c r="D166" s="56"/>
      <c r="E166" s="56"/>
      <c r="F166" s="56"/>
      <c r="G166" s="56"/>
      <c r="H166" s="56"/>
      <c r="I166" s="56"/>
      <c r="J166" s="56"/>
    </row>
    <row r="167" spans="1:10" s="43" customFormat="1">
      <c r="A167" s="54"/>
      <c r="B167" s="55"/>
      <c r="C167" s="56"/>
      <c r="D167" s="56"/>
      <c r="E167" s="56"/>
      <c r="F167" s="56"/>
      <c r="G167" s="56"/>
      <c r="H167" s="56"/>
      <c r="I167" s="56"/>
      <c r="J167" s="56"/>
    </row>
    <row r="168" spans="1:10" s="43" customFormat="1">
      <c r="A168" s="54"/>
      <c r="B168" s="55"/>
      <c r="C168" s="56"/>
      <c r="D168" s="56"/>
      <c r="E168" s="56"/>
      <c r="F168" s="56"/>
      <c r="G168" s="56"/>
      <c r="H168" s="56"/>
      <c r="I168" s="56"/>
      <c r="J168" s="56"/>
    </row>
    <row r="169" spans="1:10" s="43" customFormat="1">
      <c r="A169" s="54"/>
      <c r="B169" s="55"/>
      <c r="C169" s="56"/>
      <c r="D169" s="56"/>
      <c r="E169" s="56"/>
      <c r="F169" s="56"/>
      <c r="G169" s="56"/>
      <c r="H169" s="56"/>
      <c r="I169" s="56"/>
      <c r="J169" s="56"/>
    </row>
    <row r="170" spans="1:10" s="43" customFormat="1">
      <c r="A170" s="54"/>
      <c r="B170" s="55"/>
      <c r="C170" s="56"/>
      <c r="D170" s="56"/>
      <c r="E170" s="56"/>
      <c r="F170" s="56"/>
      <c r="G170" s="56"/>
      <c r="H170" s="56"/>
      <c r="I170" s="56"/>
      <c r="J170" s="56"/>
    </row>
    <row r="171" spans="1:10" s="43" customFormat="1">
      <c r="A171" s="54"/>
      <c r="B171" s="55"/>
      <c r="C171" s="56"/>
      <c r="D171" s="56"/>
      <c r="E171" s="56"/>
      <c r="F171" s="56"/>
      <c r="G171" s="56"/>
      <c r="H171" s="56"/>
      <c r="I171" s="56"/>
      <c r="J171" s="56"/>
    </row>
    <row r="172" spans="1:10" s="43" customFormat="1">
      <c r="A172" s="54"/>
      <c r="B172" s="55"/>
      <c r="C172" s="56"/>
      <c r="D172" s="56"/>
      <c r="E172" s="56"/>
      <c r="F172" s="56"/>
      <c r="G172" s="56"/>
      <c r="H172" s="56"/>
      <c r="I172" s="56"/>
      <c r="J172" s="56"/>
    </row>
    <row r="173" spans="1:10" s="43" customFormat="1">
      <c r="A173" s="54"/>
      <c r="B173" s="55"/>
      <c r="C173" s="56"/>
      <c r="D173" s="56"/>
      <c r="E173" s="56"/>
      <c r="F173" s="56"/>
      <c r="G173" s="56"/>
      <c r="H173" s="56"/>
      <c r="I173" s="56"/>
      <c r="J173" s="56"/>
    </row>
    <row r="174" spans="1:10" s="43" customFormat="1">
      <c r="A174" s="54"/>
      <c r="B174" s="55"/>
      <c r="C174" s="56"/>
      <c r="D174" s="56"/>
      <c r="E174" s="56"/>
      <c r="F174" s="56"/>
      <c r="G174" s="56"/>
      <c r="H174" s="56"/>
      <c r="I174" s="56"/>
      <c r="J174" s="56"/>
    </row>
    <row r="175" spans="1:10" s="43" customFormat="1">
      <c r="A175" s="54"/>
      <c r="B175" s="55"/>
      <c r="C175" s="56"/>
      <c r="D175" s="56"/>
      <c r="E175" s="56"/>
      <c r="F175" s="56"/>
      <c r="G175" s="56"/>
      <c r="H175" s="56"/>
      <c r="I175" s="56"/>
      <c r="J175" s="56"/>
    </row>
    <row r="176" spans="1:10" s="43" customFormat="1">
      <c r="A176" s="54"/>
      <c r="B176" s="55"/>
      <c r="C176" s="56"/>
      <c r="D176" s="56"/>
      <c r="E176" s="56"/>
      <c r="F176" s="56"/>
      <c r="G176" s="56"/>
      <c r="H176" s="56"/>
      <c r="I176" s="56"/>
      <c r="J176" s="56"/>
    </row>
    <row r="177" spans="1:10" s="43" customFormat="1">
      <c r="A177" s="54"/>
      <c r="B177" s="55"/>
      <c r="C177" s="56"/>
      <c r="D177" s="56"/>
      <c r="E177" s="56"/>
      <c r="F177" s="56"/>
      <c r="G177" s="56"/>
      <c r="H177" s="56"/>
      <c r="I177" s="56"/>
      <c r="J177" s="56"/>
    </row>
    <row r="178" spans="1:10" s="43" customFormat="1">
      <c r="A178" s="54"/>
      <c r="B178" s="55"/>
      <c r="C178" s="56"/>
      <c r="D178" s="56"/>
      <c r="E178" s="56"/>
      <c r="F178" s="56"/>
      <c r="G178" s="56"/>
      <c r="H178" s="56"/>
      <c r="I178" s="56"/>
      <c r="J178" s="56"/>
    </row>
    <row r="179" spans="1:10" s="43" customFormat="1">
      <c r="A179" s="54"/>
      <c r="B179" s="55"/>
      <c r="C179" s="56"/>
      <c r="D179" s="56"/>
      <c r="E179" s="56"/>
      <c r="F179" s="56"/>
      <c r="G179" s="56"/>
      <c r="H179" s="56"/>
      <c r="I179" s="56"/>
      <c r="J179" s="56"/>
    </row>
    <row r="180" spans="1:10" s="43" customFormat="1">
      <c r="A180" s="54"/>
      <c r="B180" s="55"/>
      <c r="C180" s="56"/>
      <c r="D180" s="56"/>
      <c r="E180" s="56"/>
      <c r="F180" s="56"/>
      <c r="G180" s="56"/>
      <c r="H180" s="56"/>
      <c r="I180" s="56"/>
      <c r="J180" s="56"/>
    </row>
    <row r="181" spans="1:10" s="43" customFormat="1">
      <c r="A181" s="54"/>
      <c r="B181" s="55"/>
      <c r="C181" s="56"/>
      <c r="D181" s="56"/>
      <c r="E181" s="56"/>
      <c r="F181" s="56"/>
      <c r="G181" s="56"/>
      <c r="H181" s="56"/>
      <c r="I181" s="56"/>
      <c r="J181" s="56"/>
    </row>
    <row r="182" spans="1:10" s="43" customFormat="1">
      <c r="A182" s="54"/>
      <c r="B182" s="55"/>
      <c r="C182" s="56"/>
      <c r="D182" s="56"/>
      <c r="E182" s="56"/>
      <c r="F182" s="56"/>
      <c r="G182" s="56"/>
      <c r="H182" s="56"/>
      <c r="I182" s="56"/>
      <c r="J182" s="56"/>
    </row>
    <row r="183" spans="1:10" s="43" customFormat="1">
      <c r="A183" s="54"/>
      <c r="B183" s="55"/>
      <c r="C183" s="56"/>
      <c r="D183" s="56"/>
      <c r="E183" s="56"/>
      <c r="F183" s="56"/>
      <c r="G183" s="56"/>
      <c r="H183" s="56"/>
      <c r="I183" s="56"/>
      <c r="J183" s="56"/>
    </row>
    <row r="184" spans="1:10" s="43" customFormat="1">
      <c r="A184" s="54"/>
      <c r="B184" s="55"/>
      <c r="C184" s="56"/>
      <c r="D184" s="56"/>
      <c r="E184" s="56"/>
      <c r="F184" s="56"/>
      <c r="G184" s="56"/>
      <c r="H184" s="56"/>
      <c r="I184" s="56"/>
      <c r="J184" s="56"/>
    </row>
    <row r="185" spans="1:10" s="43" customFormat="1">
      <c r="A185" s="54"/>
      <c r="B185" s="55"/>
      <c r="C185" s="56"/>
      <c r="D185" s="56"/>
      <c r="E185" s="56"/>
      <c r="F185" s="56"/>
      <c r="G185" s="56"/>
      <c r="H185" s="56"/>
      <c r="I185" s="56"/>
      <c r="J185" s="56"/>
    </row>
    <row r="186" spans="1:10" s="43" customFormat="1">
      <c r="A186" s="54"/>
      <c r="B186" s="55"/>
      <c r="C186" s="56"/>
      <c r="D186" s="56"/>
      <c r="E186" s="56"/>
      <c r="F186" s="56"/>
      <c r="G186" s="56"/>
      <c r="H186" s="56"/>
      <c r="I186" s="56"/>
      <c r="J186" s="56"/>
    </row>
    <row r="187" spans="1:10" s="43" customFormat="1">
      <c r="A187" s="54"/>
      <c r="B187" s="55"/>
      <c r="C187" s="56"/>
      <c r="D187" s="56"/>
      <c r="E187" s="56"/>
      <c r="F187" s="56"/>
      <c r="G187" s="56"/>
      <c r="H187" s="56"/>
      <c r="I187" s="56"/>
      <c r="J187" s="56"/>
    </row>
    <row r="188" spans="1:10" s="43" customFormat="1">
      <c r="A188" s="54"/>
      <c r="B188" s="55"/>
      <c r="C188" s="56"/>
      <c r="D188" s="56"/>
      <c r="E188" s="56"/>
      <c r="F188" s="56"/>
      <c r="G188" s="56"/>
      <c r="H188" s="56"/>
      <c r="I188" s="56"/>
      <c r="J188" s="56"/>
    </row>
    <row r="189" spans="1:10" s="43" customFormat="1">
      <c r="A189" s="54"/>
      <c r="B189" s="55"/>
      <c r="C189" s="56"/>
      <c r="D189" s="56"/>
      <c r="E189" s="56"/>
      <c r="F189" s="56"/>
      <c r="G189" s="56"/>
      <c r="H189" s="56"/>
      <c r="I189" s="56"/>
      <c r="J189" s="56"/>
    </row>
    <row r="190" spans="1:10" s="43" customFormat="1">
      <c r="A190" s="54"/>
      <c r="B190" s="55"/>
      <c r="C190" s="56"/>
      <c r="D190" s="56"/>
      <c r="E190" s="56"/>
      <c r="F190" s="56"/>
      <c r="G190" s="56"/>
      <c r="H190" s="56"/>
      <c r="I190" s="56"/>
      <c r="J190" s="56"/>
    </row>
    <row r="191" spans="1:10" s="43" customFormat="1">
      <c r="A191" s="54"/>
      <c r="B191" s="55"/>
      <c r="C191" s="56"/>
      <c r="D191" s="56"/>
      <c r="E191" s="56"/>
      <c r="F191" s="56"/>
      <c r="G191" s="56"/>
      <c r="H191" s="56"/>
      <c r="I191" s="56"/>
      <c r="J191" s="56"/>
    </row>
    <row r="192" spans="1:10" s="43" customFormat="1">
      <c r="A192" s="54"/>
      <c r="B192" s="55"/>
      <c r="C192" s="56"/>
      <c r="D192" s="56"/>
      <c r="E192" s="56"/>
      <c r="F192" s="56"/>
      <c r="G192" s="56"/>
      <c r="H192" s="56"/>
      <c r="I192" s="56"/>
      <c r="J192" s="56"/>
    </row>
    <row r="193" spans="1:10" s="43" customFormat="1">
      <c r="A193" s="54"/>
      <c r="B193" s="55"/>
      <c r="C193" s="56"/>
      <c r="D193" s="56"/>
      <c r="E193" s="56"/>
      <c r="F193" s="56"/>
      <c r="G193" s="56"/>
      <c r="H193" s="56"/>
      <c r="I193" s="56"/>
      <c r="J193" s="56"/>
    </row>
    <row r="194" spans="1:10" s="43" customFormat="1">
      <c r="A194" s="54"/>
      <c r="B194" s="55"/>
      <c r="C194" s="56"/>
      <c r="D194" s="56"/>
      <c r="E194" s="56"/>
      <c r="F194" s="56"/>
      <c r="G194" s="56"/>
      <c r="H194" s="56"/>
      <c r="I194" s="56"/>
      <c r="J194" s="56"/>
    </row>
    <row r="195" spans="1:10" s="43" customFormat="1">
      <c r="A195" s="54"/>
      <c r="B195" s="55"/>
      <c r="C195" s="56"/>
      <c r="D195" s="56"/>
      <c r="E195" s="56"/>
      <c r="F195" s="56"/>
      <c r="G195" s="56"/>
      <c r="H195" s="56"/>
      <c r="I195" s="56"/>
      <c r="J195" s="56"/>
    </row>
    <row r="196" spans="1:10" s="43" customFormat="1">
      <c r="A196" s="54"/>
      <c r="B196" s="55"/>
      <c r="C196" s="56"/>
      <c r="D196" s="56"/>
      <c r="E196" s="56"/>
      <c r="F196" s="56"/>
      <c r="G196" s="56"/>
      <c r="H196" s="56"/>
      <c r="I196" s="56"/>
      <c r="J196" s="56"/>
    </row>
    <row r="197" spans="1:10" s="43" customFormat="1">
      <c r="A197" s="54"/>
      <c r="B197" s="55"/>
      <c r="C197" s="56"/>
      <c r="D197" s="56"/>
      <c r="E197" s="56"/>
      <c r="F197" s="56"/>
      <c r="G197" s="56"/>
      <c r="H197" s="56"/>
      <c r="I197" s="56"/>
      <c r="J197" s="56"/>
    </row>
    <row r="198" spans="1:10" s="43" customFormat="1">
      <c r="A198" s="54"/>
      <c r="B198" s="55"/>
      <c r="C198" s="56"/>
      <c r="D198" s="56"/>
      <c r="E198" s="56"/>
      <c r="F198" s="56"/>
      <c r="G198" s="56"/>
      <c r="H198" s="56"/>
      <c r="I198" s="56"/>
      <c r="J198" s="56"/>
    </row>
    <row r="199" spans="1:10" s="43" customFormat="1">
      <c r="A199" s="54"/>
      <c r="B199" s="55"/>
      <c r="C199" s="56"/>
      <c r="D199" s="56"/>
      <c r="E199" s="56"/>
      <c r="F199" s="56"/>
      <c r="G199" s="56"/>
      <c r="H199" s="56"/>
      <c r="I199" s="56"/>
      <c r="J199" s="56"/>
    </row>
    <row r="200" spans="1:10" s="43" customFormat="1">
      <c r="A200" s="54"/>
      <c r="B200" s="55"/>
      <c r="C200" s="56"/>
      <c r="D200" s="56"/>
      <c r="E200" s="56"/>
      <c r="F200" s="56"/>
      <c r="G200" s="56"/>
      <c r="H200" s="56"/>
      <c r="I200" s="56"/>
      <c r="J200" s="56"/>
    </row>
    <row r="201" spans="1:10" s="43" customFormat="1">
      <c r="A201" s="54"/>
      <c r="B201" s="55"/>
      <c r="C201" s="56"/>
      <c r="D201" s="56"/>
      <c r="E201" s="56"/>
      <c r="F201" s="56"/>
      <c r="G201" s="56"/>
      <c r="H201" s="56"/>
      <c r="I201" s="56"/>
      <c r="J201" s="56"/>
    </row>
    <row r="202" spans="1:10" s="43" customFormat="1">
      <c r="A202" s="54"/>
      <c r="B202" s="55"/>
      <c r="C202" s="56"/>
      <c r="D202" s="56"/>
      <c r="E202" s="56"/>
      <c r="F202" s="56"/>
      <c r="G202" s="56"/>
      <c r="H202" s="56"/>
      <c r="I202" s="56"/>
      <c r="J202" s="56"/>
    </row>
    <row r="203" spans="1:10" s="43" customFormat="1">
      <c r="A203" s="54"/>
      <c r="B203" s="55"/>
      <c r="C203" s="56"/>
      <c r="D203" s="56"/>
      <c r="E203" s="56"/>
      <c r="F203" s="56"/>
      <c r="G203" s="56"/>
      <c r="H203" s="56"/>
      <c r="I203" s="56"/>
      <c r="J203" s="56"/>
    </row>
    <row r="204" spans="1:10" s="43" customFormat="1">
      <c r="A204" s="54"/>
      <c r="B204" s="55"/>
      <c r="C204" s="56"/>
      <c r="D204" s="56"/>
      <c r="E204" s="56"/>
      <c r="F204" s="56"/>
      <c r="G204" s="56"/>
      <c r="H204" s="56"/>
      <c r="I204" s="56"/>
      <c r="J204" s="56"/>
    </row>
    <row r="205" spans="1:10" s="43" customFormat="1">
      <c r="A205" s="54"/>
      <c r="B205" s="55"/>
      <c r="C205" s="56"/>
      <c r="D205" s="56"/>
      <c r="E205" s="56"/>
      <c r="F205" s="56"/>
      <c r="G205" s="56"/>
      <c r="H205" s="56"/>
      <c r="I205" s="56"/>
      <c r="J205" s="56"/>
    </row>
    <row r="206" spans="1:10" s="43" customFormat="1">
      <c r="A206" s="54"/>
      <c r="B206" s="55"/>
      <c r="C206" s="56"/>
      <c r="D206" s="56"/>
      <c r="E206" s="56"/>
      <c r="F206" s="56"/>
      <c r="G206" s="56"/>
      <c r="H206" s="56"/>
      <c r="I206" s="56"/>
      <c r="J206" s="56"/>
    </row>
    <row r="207" spans="1:10" s="43" customFormat="1">
      <c r="A207" s="54"/>
      <c r="B207" s="55"/>
      <c r="C207" s="56"/>
      <c r="D207" s="56"/>
      <c r="E207" s="56"/>
      <c r="F207" s="56"/>
      <c r="G207" s="56"/>
      <c r="H207" s="56"/>
      <c r="I207" s="56"/>
      <c r="J207" s="56"/>
    </row>
    <row r="208" spans="1:10" s="43" customFormat="1">
      <c r="A208" s="54"/>
      <c r="B208" s="55"/>
      <c r="C208" s="56"/>
      <c r="D208" s="56"/>
      <c r="E208" s="56"/>
      <c r="F208" s="56"/>
      <c r="G208" s="56"/>
      <c r="H208" s="56"/>
      <c r="I208" s="56"/>
      <c r="J208" s="56"/>
    </row>
    <row r="209" spans="1:10" s="43" customFormat="1">
      <c r="A209" s="54"/>
      <c r="B209" s="55"/>
      <c r="C209" s="56"/>
      <c r="D209" s="56"/>
      <c r="E209" s="56"/>
      <c r="F209" s="56"/>
      <c r="G209" s="56"/>
      <c r="H209" s="56"/>
      <c r="I209" s="56"/>
      <c r="J209" s="56"/>
    </row>
    <row r="210" spans="1:10" s="43" customFormat="1">
      <c r="A210" s="54"/>
      <c r="B210" s="55"/>
      <c r="C210" s="56"/>
      <c r="D210" s="56"/>
      <c r="E210" s="56"/>
      <c r="F210" s="56"/>
      <c r="G210" s="56"/>
      <c r="H210" s="56"/>
      <c r="I210" s="56"/>
      <c r="J210" s="56"/>
    </row>
    <row r="211" spans="1:10" s="43" customFormat="1">
      <c r="A211" s="54"/>
      <c r="B211" s="55"/>
      <c r="C211" s="56"/>
      <c r="D211" s="56"/>
      <c r="E211" s="56"/>
      <c r="F211" s="56"/>
      <c r="G211" s="56"/>
      <c r="H211" s="56"/>
      <c r="I211" s="56"/>
      <c r="J211" s="56"/>
    </row>
    <row r="212" spans="1:10" s="43" customFormat="1">
      <c r="A212" s="54"/>
      <c r="B212" s="55"/>
      <c r="C212" s="56"/>
      <c r="D212" s="56"/>
      <c r="E212" s="56"/>
      <c r="F212" s="56"/>
      <c r="G212" s="56"/>
      <c r="H212" s="56"/>
      <c r="I212" s="56"/>
      <c r="J212" s="56"/>
    </row>
    <row r="213" spans="1:10" s="43" customFormat="1">
      <c r="A213" s="54"/>
      <c r="B213" s="55"/>
      <c r="C213" s="56"/>
      <c r="D213" s="56"/>
      <c r="E213" s="56"/>
      <c r="F213" s="56"/>
      <c r="G213" s="56"/>
      <c r="H213" s="56"/>
      <c r="I213" s="56"/>
      <c r="J213" s="56"/>
    </row>
    <row r="214" spans="1:10" s="43" customFormat="1">
      <c r="A214" s="54"/>
      <c r="B214" s="55"/>
      <c r="C214" s="56"/>
      <c r="D214" s="56"/>
      <c r="E214" s="56"/>
      <c r="F214" s="56"/>
      <c r="G214" s="56"/>
      <c r="H214" s="56"/>
      <c r="I214" s="56"/>
      <c r="J214" s="56"/>
    </row>
    <row r="215" spans="1:10" s="43" customFormat="1">
      <c r="A215" s="54"/>
      <c r="B215" s="55"/>
      <c r="C215" s="56"/>
      <c r="D215" s="56"/>
      <c r="E215" s="56"/>
      <c r="F215" s="56"/>
      <c r="G215" s="56"/>
      <c r="H215" s="56"/>
      <c r="I215" s="56"/>
      <c r="J215" s="56"/>
    </row>
    <row r="216" spans="1:10" s="43" customFormat="1">
      <c r="A216" s="54"/>
      <c r="B216" s="55"/>
      <c r="C216" s="56"/>
      <c r="D216" s="56"/>
      <c r="E216" s="56"/>
      <c r="F216" s="56"/>
      <c r="G216" s="56"/>
      <c r="H216" s="56"/>
      <c r="I216" s="56"/>
      <c r="J216" s="56"/>
    </row>
    <row r="217" spans="1:10" s="43" customFormat="1">
      <c r="A217" s="54"/>
      <c r="B217" s="55"/>
      <c r="C217" s="56"/>
      <c r="D217" s="56"/>
      <c r="E217" s="56"/>
      <c r="F217" s="56"/>
      <c r="G217" s="56"/>
      <c r="H217" s="56"/>
      <c r="I217" s="56"/>
      <c r="J217" s="56"/>
    </row>
    <row r="218" spans="1:10" s="43" customFormat="1">
      <c r="A218" s="54"/>
      <c r="B218" s="55"/>
      <c r="C218" s="56"/>
      <c r="D218" s="56"/>
      <c r="E218" s="56"/>
      <c r="F218" s="56"/>
      <c r="G218" s="56"/>
      <c r="H218" s="56"/>
      <c r="I218" s="56"/>
      <c r="J218" s="56"/>
    </row>
    <row r="219" spans="1:10" s="43" customFormat="1">
      <c r="A219" s="54"/>
      <c r="B219" s="55"/>
      <c r="C219" s="56"/>
      <c r="D219" s="56"/>
      <c r="E219" s="56"/>
      <c r="F219" s="56"/>
      <c r="G219" s="56"/>
      <c r="H219" s="56"/>
      <c r="I219" s="56"/>
      <c r="J219" s="56"/>
    </row>
    <row r="220" spans="1:10" s="43" customFormat="1">
      <c r="A220" s="54"/>
      <c r="B220" s="55"/>
      <c r="C220" s="56"/>
      <c r="D220" s="56"/>
      <c r="E220" s="56"/>
      <c r="F220" s="56"/>
      <c r="G220" s="56"/>
      <c r="H220" s="56"/>
      <c r="I220" s="56"/>
      <c r="J220" s="56"/>
    </row>
    <row r="221" spans="1:10" s="43" customFormat="1">
      <c r="A221" s="54"/>
      <c r="B221" s="55"/>
      <c r="C221" s="56"/>
      <c r="D221" s="56"/>
      <c r="E221" s="56"/>
      <c r="F221" s="56"/>
      <c r="G221" s="56"/>
      <c r="H221" s="56"/>
      <c r="I221" s="56"/>
      <c r="J221" s="56"/>
    </row>
    <row r="222" spans="1:10" s="43" customFormat="1">
      <c r="A222" s="54"/>
      <c r="B222" s="55"/>
      <c r="C222" s="56"/>
      <c r="D222" s="56"/>
      <c r="E222" s="56"/>
      <c r="F222" s="56"/>
      <c r="G222" s="56"/>
      <c r="H222" s="56"/>
      <c r="I222" s="56"/>
      <c r="J222" s="56"/>
    </row>
    <row r="223" spans="1:10" s="43" customFormat="1">
      <c r="A223" s="54"/>
      <c r="B223" s="55"/>
      <c r="C223" s="56"/>
      <c r="D223" s="56"/>
      <c r="E223" s="56"/>
      <c r="F223" s="56"/>
      <c r="G223" s="56"/>
      <c r="H223" s="56"/>
      <c r="I223" s="56"/>
      <c r="J223" s="56"/>
    </row>
    <row r="224" spans="1:10" s="43" customFormat="1">
      <c r="A224" s="54"/>
      <c r="B224" s="55"/>
      <c r="C224" s="56"/>
      <c r="D224" s="56"/>
      <c r="E224" s="56"/>
      <c r="F224" s="56"/>
      <c r="G224" s="56"/>
      <c r="H224" s="56"/>
      <c r="I224" s="56"/>
      <c r="J224" s="56"/>
    </row>
    <row r="225" spans="1:10" s="43" customFormat="1">
      <c r="A225" s="54"/>
      <c r="B225" s="55"/>
      <c r="C225" s="56"/>
      <c r="D225" s="56"/>
      <c r="E225" s="56"/>
      <c r="F225" s="56"/>
      <c r="G225" s="56"/>
      <c r="H225" s="56"/>
      <c r="I225" s="56"/>
      <c r="J225" s="56"/>
    </row>
    <row r="226" spans="1:10" s="43" customFormat="1">
      <c r="A226" s="54"/>
      <c r="B226" s="55"/>
      <c r="C226" s="56"/>
      <c r="D226" s="56"/>
      <c r="E226" s="56"/>
      <c r="F226" s="56"/>
      <c r="G226" s="56"/>
      <c r="H226" s="56"/>
      <c r="I226" s="56"/>
      <c r="J226" s="56"/>
    </row>
    <row r="227" spans="1:10" s="43" customFormat="1">
      <c r="A227" s="54"/>
      <c r="B227" s="55"/>
      <c r="C227" s="56"/>
      <c r="D227" s="56"/>
      <c r="E227" s="56"/>
      <c r="F227" s="56"/>
      <c r="G227" s="56"/>
      <c r="H227" s="56"/>
      <c r="I227" s="56"/>
      <c r="J227" s="56"/>
    </row>
    <row r="228" spans="1:10" s="43" customFormat="1">
      <c r="A228" s="54"/>
      <c r="B228" s="55"/>
      <c r="C228" s="56"/>
      <c r="D228" s="56"/>
      <c r="E228" s="56"/>
      <c r="F228" s="56"/>
      <c r="G228" s="56"/>
      <c r="H228" s="56"/>
      <c r="I228" s="56"/>
      <c r="J228" s="56"/>
    </row>
    <row r="229" spans="1:10" s="43" customFormat="1">
      <c r="A229" s="54"/>
      <c r="B229" s="55"/>
      <c r="C229" s="56"/>
      <c r="D229" s="56"/>
      <c r="E229" s="56"/>
      <c r="F229" s="56"/>
      <c r="G229" s="56"/>
      <c r="H229" s="56"/>
      <c r="I229" s="56"/>
      <c r="J229" s="56"/>
    </row>
    <row r="230" spans="1:10" s="43" customFormat="1">
      <c r="A230" s="54"/>
      <c r="B230" s="55"/>
      <c r="C230" s="56"/>
      <c r="D230" s="56"/>
      <c r="E230" s="56"/>
      <c r="F230" s="56"/>
      <c r="G230" s="56"/>
      <c r="H230" s="56"/>
      <c r="I230" s="56"/>
      <c r="J230" s="56"/>
    </row>
    <row r="231" spans="1:10" s="43" customFormat="1">
      <c r="A231" s="54"/>
      <c r="B231" s="55"/>
      <c r="C231" s="56"/>
      <c r="D231" s="56"/>
      <c r="E231" s="56"/>
      <c r="F231" s="56"/>
      <c r="G231" s="56"/>
      <c r="H231" s="56"/>
      <c r="I231" s="56"/>
      <c r="J231" s="56"/>
    </row>
    <row r="232" spans="1:10" s="43" customFormat="1">
      <c r="A232" s="54"/>
      <c r="B232" s="55"/>
      <c r="C232" s="56"/>
      <c r="D232" s="56"/>
      <c r="E232" s="56"/>
      <c r="F232" s="56"/>
      <c r="G232" s="56"/>
      <c r="H232" s="56"/>
      <c r="I232" s="56"/>
      <c r="J232" s="56"/>
    </row>
    <row r="233" spans="1:10" s="43" customFormat="1">
      <c r="A233" s="54"/>
      <c r="B233" s="55"/>
      <c r="C233" s="56"/>
      <c r="D233" s="56"/>
      <c r="E233" s="56"/>
      <c r="F233" s="56"/>
      <c r="G233" s="56"/>
      <c r="H233" s="56"/>
      <c r="I233" s="56"/>
      <c r="J233" s="56"/>
    </row>
    <row r="234" spans="1:10" s="43" customFormat="1">
      <c r="A234" s="54"/>
      <c r="B234" s="55"/>
      <c r="C234" s="56"/>
      <c r="D234" s="56"/>
      <c r="E234" s="56"/>
      <c r="F234" s="56"/>
      <c r="G234" s="56"/>
      <c r="H234" s="56"/>
      <c r="I234" s="56"/>
      <c r="J234" s="56"/>
    </row>
    <row r="235" spans="1:10" s="43" customFormat="1">
      <c r="A235" s="54"/>
      <c r="B235" s="55"/>
      <c r="C235" s="56"/>
      <c r="D235" s="56"/>
      <c r="E235" s="56"/>
      <c r="F235" s="56"/>
      <c r="G235" s="56"/>
      <c r="H235" s="56"/>
      <c r="I235" s="56"/>
      <c r="J235" s="56"/>
    </row>
    <row r="236" spans="1:10" s="43" customFormat="1">
      <c r="A236" s="54"/>
      <c r="B236" s="55"/>
      <c r="C236" s="56"/>
      <c r="D236" s="56"/>
      <c r="E236" s="56"/>
      <c r="F236" s="56"/>
      <c r="G236" s="56"/>
      <c r="H236" s="56"/>
      <c r="I236" s="56"/>
      <c r="J236" s="56"/>
    </row>
    <row r="237" spans="1:10" s="43" customFormat="1">
      <c r="A237" s="54"/>
      <c r="B237" s="55"/>
      <c r="C237" s="56"/>
      <c r="D237" s="56"/>
      <c r="E237" s="56"/>
      <c r="F237" s="56"/>
      <c r="G237" s="56"/>
      <c r="H237" s="56"/>
      <c r="I237" s="56"/>
      <c r="J237" s="56"/>
    </row>
    <row r="238" spans="1:10" s="43" customFormat="1">
      <c r="A238" s="54"/>
      <c r="B238" s="55"/>
      <c r="C238" s="56"/>
      <c r="D238" s="56"/>
      <c r="E238" s="56"/>
      <c r="F238" s="56"/>
      <c r="G238" s="56"/>
      <c r="H238" s="56"/>
      <c r="I238" s="56"/>
      <c r="J238" s="56"/>
    </row>
    <row r="239" spans="1:10" s="43" customFormat="1">
      <c r="A239" s="54"/>
      <c r="B239" s="55"/>
      <c r="C239" s="56"/>
      <c r="D239" s="56"/>
      <c r="E239" s="56"/>
      <c r="F239" s="56"/>
      <c r="G239" s="56"/>
      <c r="H239" s="56"/>
      <c r="I239" s="56"/>
      <c r="J239" s="56"/>
    </row>
    <row r="240" spans="1:10" s="43" customFormat="1">
      <c r="A240" s="54"/>
      <c r="B240" s="55"/>
      <c r="C240" s="56"/>
      <c r="D240" s="56"/>
      <c r="E240" s="56"/>
      <c r="F240" s="56"/>
      <c r="G240" s="56"/>
      <c r="H240" s="56"/>
      <c r="I240" s="56"/>
      <c r="J240" s="56"/>
    </row>
    <row r="241" spans="1:10" s="43" customFormat="1">
      <c r="A241" s="54"/>
      <c r="B241" s="55"/>
      <c r="C241" s="56"/>
      <c r="D241" s="56"/>
      <c r="E241" s="56"/>
      <c r="F241" s="56"/>
      <c r="G241" s="56"/>
      <c r="H241" s="56"/>
      <c r="I241" s="56"/>
      <c r="J241" s="56"/>
    </row>
    <row r="242" spans="1:10" s="43" customFormat="1">
      <c r="A242" s="54"/>
      <c r="B242" s="55"/>
      <c r="C242" s="56"/>
      <c r="D242" s="56"/>
      <c r="E242" s="56"/>
      <c r="F242" s="56"/>
      <c r="G242" s="56"/>
      <c r="H242" s="56"/>
      <c r="I242" s="56"/>
      <c r="J242" s="56"/>
    </row>
    <row r="243" spans="1:10" s="43" customFormat="1">
      <c r="A243" s="54"/>
      <c r="B243" s="55"/>
      <c r="C243" s="56"/>
      <c r="D243" s="56"/>
      <c r="E243" s="56"/>
      <c r="F243" s="56"/>
      <c r="G243" s="56"/>
      <c r="H243" s="56"/>
      <c r="I243" s="56"/>
      <c r="J243" s="56"/>
    </row>
    <row r="244" spans="1:10" s="43" customFormat="1">
      <c r="A244" s="54"/>
      <c r="B244" s="55"/>
      <c r="C244" s="56"/>
      <c r="D244" s="56"/>
      <c r="E244" s="56"/>
      <c r="F244" s="56"/>
      <c r="G244" s="56"/>
      <c r="H244" s="56"/>
      <c r="I244" s="56"/>
      <c r="J244" s="56"/>
    </row>
    <row r="245" spans="1:10" s="43" customFormat="1">
      <c r="A245" s="54"/>
      <c r="B245" s="55"/>
      <c r="C245" s="56"/>
      <c r="D245" s="56"/>
      <c r="E245" s="56"/>
      <c r="F245" s="56"/>
      <c r="G245" s="56"/>
      <c r="H245" s="56"/>
      <c r="I245" s="56"/>
      <c r="J245" s="56"/>
    </row>
    <row r="246" spans="1:10" s="43" customFormat="1">
      <c r="A246" s="54"/>
      <c r="B246" s="55"/>
      <c r="C246" s="56"/>
      <c r="D246" s="56"/>
      <c r="E246" s="56"/>
      <c r="F246" s="56"/>
      <c r="G246" s="56"/>
      <c r="H246" s="56"/>
      <c r="I246" s="56"/>
      <c r="J246" s="56"/>
    </row>
    <row r="247" spans="1:10" s="43" customFormat="1">
      <c r="A247" s="54"/>
      <c r="B247" s="55"/>
      <c r="C247" s="56"/>
      <c r="D247" s="56"/>
      <c r="E247" s="56"/>
      <c r="F247" s="56"/>
      <c r="G247" s="56"/>
      <c r="H247" s="56"/>
      <c r="I247" s="56"/>
      <c r="J247" s="56"/>
    </row>
    <row r="248" spans="1:10" s="43" customFormat="1">
      <c r="A248" s="54"/>
      <c r="B248" s="55"/>
      <c r="C248" s="56"/>
      <c r="D248" s="56"/>
      <c r="E248" s="56"/>
      <c r="F248" s="56"/>
      <c r="G248" s="56"/>
      <c r="H248" s="56"/>
      <c r="I248" s="56"/>
      <c r="J248" s="56"/>
    </row>
    <row r="249" spans="1:10" s="43" customFormat="1">
      <c r="A249" s="54"/>
      <c r="B249" s="55"/>
      <c r="C249" s="56"/>
      <c r="D249" s="56"/>
      <c r="E249" s="56"/>
      <c r="F249" s="56"/>
      <c r="G249" s="56"/>
      <c r="H249" s="56"/>
      <c r="I249" s="56"/>
      <c r="J249" s="56"/>
    </row>
    <row r="250" spans="1:10" s="43" customFormat="1">
      <c r="A250" s="54"/>
      <c r="B250" s="55"/>
      <c r="C250" s="56"/>
      <c r="D250" s="56"/>
      <c r="E250" s="56"/>
      <c r="F250" s="56"/>
      <c r="G250" s="56"/>
      <c r="H250" s="56"/>
      <c r="I250" s="56"/>
      <c r="J250" s="56"/>
    </row>
    <row r="251" spans="1:10" s="43" customFormat="1">
      <c r="A251" s="54"/>
      <c r="B251" s="55"/>
      <c r="C251" s="56"/>
      <c r="D251" s="56"/>
      <c r="E251" s="56"/>
      <c r="F251" s="56"/>
      <c r="G251" s="56"/>
      <c r="H251" s="56"/>
      <c r="I251" s="56"/>
      <c r="J251" s="56"/>
    </row>
    <row r="252" spans="1:10" s="43" customFormat="1">
      <c r="A252" s="54"/>
      <c r="B252" s="55"/>
      <c r="C252" s="56"/>
      <c r="D252" s="56"/>
      <c r="E252" s="56"/>
      <c r="F252" s="56"/>
      <c r="G252" s="56"/>
      <c r="H252" s="56"/>
      <c r="I252" s="56"/>
      <c r="J252" s="56"/>
    </row>
    <row r="253" spans="1:10" s="43" customFormat="1">
      <c r="A253" s="54"/>
      <c r="B253" s="55"/>
      <c r="C253" s="56"/>
      <c r="D253" s="56"/>
      <c r="E253" s="56"/>
      <c r="F253" s="56"/>
      <c r="G253" s="56"/>
      <c r="H253" s="56"/>
      <c r="I253" s="56"/>
      <c r="J253" s="56"/>
    </row>
    <row r="254" spans="1:10" s="43" customFormat="1">
      <c r="A254" s="54"/>
      <c r="B254" s="55"/>
      <c r="C254" s="56"/>
      <c r="D254" s="56"/>
      <c r="E254" s="56"/>
      <c r="F254" s="56"/>
      <c r="G254" s="56"/>
      <c r="H254" s="56"/>
      <c r="I254" s="56"/>
      <c r="J254" s="56"/>
    </row>
    <row r="255" spans="1:10" s="43" customFormat="1">
      <c r="A255" s="54"/>
      <c r="B255" s="55"/>
      <c r="C255" s="56"/>
      <c r="D255" s="56"/>
      <c r="E255" s="56"/>
      <c r="F255" s="56"/>
      <c r="G255" s="56"/>
      <c r="H255" s="56"/>
      <c r="I255" s="56"/>
      <c r="J255" s="56"/>
    </row>
    <row r="256" spans="1:10" s="43" customFormat="1">
      <c r="A256" s="54"/>
      <c r="B256" s="55"/>
      <c r="C256" s="56"/>
      <c r="D256" s="56"/>
      <c r="E256" s="56"/>
      <c r="F256" s="56"/>
      <c r="G256" s="56"/>
      <c r="H256" s="56"/>
      <c r="I256" s="56"/>
      <c r="J256" s="56"/>
    </row>
    <row r="257" spans="1:10" s="43" customFormat="1">
      <c r="A257" s="54"/>
      <c r="B257" s="55"/>
      <c r="C257" s="56"/>
      <c r="D257" s="56"/>
      <c r="E257" s="56"/>
      <c r="F257" s="56"/>
      <c r="G257" s="56"/>
      <c r="H257" s="56"/>
      <c r="I257" s="56"/>
      <c r="J257" s="56"/>
    </row>
    <row r="258" spans="1:10" s="43" customFormat="1">
      <c r="A258" s="54"/>
      <c r="B258" s="55"/>
      <c r="C258" s="56"/>
      <c r="D258" s="56"/>
      <c r="E258" s="56"/>
      <c r="F258" s="56"/>
      <c r="G258" s="56"/>
      <c r="H258" s="56"/>
      <c r="I258" s="56"/>
      <c r="J258" s="56"/>
    </row>
    <row r="259" spans="1:10" s="43" customFormat="1">
      <c r="A259" s="54"/>
      <c r="B259" s="55"/>
      <c r="C259" s="56"/>
      <c r="D259" s="56"/>
      <c r="E259" s="56"/>
      <c r="F259" s="56"/>
      <c r="G259" s="56"/>
      <c r="H259" s="56"/>
      <c r="I259" s="56"/>
      <c r="J259" s="56"/>
    </row>
    <row r="260" spans="1:10" s="43" customFormat="1">
      <c r="A260" s="54"/>
      <c r="B260" s="55"/>
      <c r="C260" s="56"/>
      <c r="D260" s="56"/>
      <c r="E260" s="56"/>
      <c r="F260" s="56"/>
      <c r="G260" s="56"/>
      <c r="H260" s="56"/>
      <c r="I260" s="56"/>
      <c r="J260" s="56"/>
    </row>
    <row r="261" spans="1:10" s="43" customFormat="1">
      <c r="A261" s="54"/>
      <c r="B261" s="55"/>
      <c r="C261" s="56"/>
      <c r="D261" s="56"/>
      <c r="E261" s="56"/>
      <c r="F261" s="56"/>
      <c r="G261" s="56"/>
      <c r="H261" s="56"/>
      <c r="I261" s="56"/>
      <c r="J261" s="56"/>
    </row>
    <row r="262" spans="1:10" s="43" customFormat="1">
      <c r="A262" s="54"/>
      <c r="B262" s="55"/>
      <c r="C262" s="56"/>
      <c r="D262" s="56"/>
      <c r="E262" s="56"/>
      <c r="F262" s="56"/>
      <c r="G262" s="56"/>
      <c r="H262" s="56"/>
      <c r="I262" s="56"/>
      <c r="J262" s="56"/>
    </row>
    <row r="263" spans="1:10" s="43" customFormat="1">
      <c r="A263" s="54"/>
      <c r="B263" s="55"/>
      <c r="C263" s="56"/>
      <c r="D263" s="56"/>
      <c r="E263" s="56"/>
      <c r="F263" s="56"/>
      <c r="G263" s="56"/>
      <c r="H263" s="56"/>
      <c r="I263" s="56"/>
      <c r="J263" s="56"/>
    </row>
    <row r="264" spans="1:10" s="43" customFormat="1">
      <c r="A264" s="54"/>
      <c r="B264" s="55"/>
      <c r="C264" s="56"/>
      <c r="D264" s="56"/>
      <c r="E264" s="56"/>
      <c r="F264" s="56"/>
      <c r="G264" s="56"/>
      <c r="H264" s="56"/>
      <c r="I264" s="56"/>
      <c r="J264" s="56"/>
    </row>
    <row r="265" spans="1:10" s="43" customFormat="1">
      <c r="A265" s="54"/>
      <c r="B265" s="55"/>
      <c r="C265" s="56"/>
      <c r="D265" s="56"/>
      <c r="E265" s="56"/>
      <c r="F265" s="56"/>
      <c r="G265" s="56"/>
      <c r="H265" s="56"/>
      <c r="I265" s="56"/>
      <c r="J265" s="56"/>
    </row>
    <row r="266" spans="1:10" s="43" customFormat="1">
      <c r="A266" s="54"/>
      <c r="B266" s="55"/>
      <c r="C266" s="56"/>
      <c r="D266" s="56"/>
      <c r="E266" s="56"/>
      <c r="F266" s="56"/>
      <c r="G266" s="56"/>
      <c r="H266" s="56"/>
      <c r="I266" s="56"/>
      <c r="J266" s="56"/>
    </row>
    <row r="267" spans="1:10" s="43" customFormat="1">
      <c r="A267" s="54"/>
      <c r="B267" s="55"/>
      <c r="C267" s="56"/>
      <c r="D267" s="56"/>
      <c r="E267" s="56"/>
      <c r="F267" s="56"/>
      <c r="G267" s="56"/>
      <c r="H267" s="56"/>
      <c r="I267" s="56"/>
      <c r="J267" s="56"/>
    </row>
    <row r="268" spans="1:10" s="43" customFormat="1">
      <c r="A268" s="54"/>
      <c r="B268" s="55"/>
      <c r="C268" s="56"/>
      <c r="D268" s="56"/>
      <c r="E268" s="56"/>
      <c r="F268" s="56"/>
      <c r="G268" s="56"/>
      <c r="H268" s="56"/>
      <c r="I268" s="56"/>
      <c r="J268" s="56"/>
    </row>
    <row r="269" spans="1:10" s="43" customFormat="1">
      <c r="A269" s="54"/>
      <c r="B269" s="55"/>
      <c r="C269" s="56"/>
      <c r="D269" s="56"/>
      <c r="E269" s="56"/>
      <c r="F269" s="56"/>
      <c r="G269" s="56"/>
      <c r="H269" s="56"/>
      <c r="I269" s="56"/>
      <c r="J269" s="56"/>
    </row>
    <row r="270" spans="1:10" s="43" customFormat="1">
      <c r="A270" s="54"/>
      <c r="B270" s="55"/>
      <c r="C270" s="56"/>
      <c r="D270" s="56"/>
      <c r="E270" s="56"/>
      <c r="F270" s="56"/>
      <c r="G270" s="56"/>
      <c r="H270" s="56"/>
      <c r="I270" s="56"/>
      <c r="J270" s="56"/>
    </row>
    <row r="271" spans="1:10" s="43" customFormat="1">
      <c r="A271" s="54"/>
      <c r="B271" s="55"/>
      <c r="C271" s="56"/>
      <c r="D271" s="56"/>
      <c r="E271" s="56"/>
      <c r="F271" s="56"/>
      <c r="G271" s="56"/>
      <c r="H271" s="56"/>
      <c r="I271" s="56"/>
      <c r="J271" s="56"/>
    </row>
    <row r="272" spans="1:10" s="43" customFormat="1">
      <c r="A272" s="54"/>
      <c r="B272" s="55"/>
      <c r="C272" s="56"/>
      <c r="D272" s="56"/>
      <c r="E272" s="56"/>
      <c r="F272" s="56"/>
      <c r="G272" s="56"/>
      <c r="H272" s="56"/>
      <c r="I272" s="56"/>
      <c r="J272" s="56"/>
    </row>
    <row r="273" spans="1:10" s="43" customFormat="1">
      <c r="A273" s="54"/>
      <c r="B273" s="55"/>
      <c r="C273" s="56"/>
      <c r="D273" s="56"/>
      <c r="E273" s="56"/>
      <c r="F273" s="56"/>
      <c r="G273" s="56"/>
      <c r="H273" s="56"/>
      <c r="I273" s="56"/>
      <c r="J273" s="56"/>
    </row>
    <row r="274" spans="1:10" s="43" customFormat="1">
      <c r="A274" s="54"/>
      <c r="B274" s="55"/>
      <c r="C274" s="56"/>
      <c r="D274" s="56"/>
      <c r="E274" s="56"/>
      <c r="F274" s="56"/>
      <c r="G274" s="56"/>
      <c r="H274" s="56"/>
      <c r="I274" s="56"/>
      <c r="J274" s="56"/>
    </row>
    <row r="275" spans="1:10" s="43" customFormat="1">
      <c r="A275" s="54"/>
      <c r="B275" s="55"/>
      <c r="C275" s="56"/>
      <c r="D275" s="56"/>
      <c r="E275" s="56"/>
      <c r="F275" s="56"/>
      <c r="G275" s="56"/>
      <c r="H275" s="56"/>
      <c r="I275" s="56"/>
      <c r="J275" s="56"/>
    </row>
    <row r="276" spans="1:10" s="43" customFormat="1">
      <c r="A276" s="54"/>
      <c r="B276" s="55"/>
      <c r="C276" s="56"/>
      <c r="D276" s="56"/>
      <c r="E276" s="56"/>
      <c r="F276" s="56"/>
      <c r="G276" s="56"/>
      <c r="H276" s="56"/>
      <c r="I276" s="56"/>
      <c r="J276" s="56"/>
    </row>
    <row r="277" spans="1:10" s="43" customFormat="1">
      <c r="A277" s="54"/>
      <c r="B277" s="55"/>
      <c r="C277" s="56"/>
      <c r="D277" s="56"/>
      <c r="E277" s="56"/>
      <c r="F277" s="56"/>
      <c r="G277" s="56"/>
      <c r="H277" s="56"/>
      <c r="I277" s="56"/>
      <c r="J277" s="56"/>
    </row>
    <row r="278" spans="1:10" s="43" customFormat="1">
      <c r="A278" s="54"/>
      <c r="B278" s="55"/>
      <c r="C278" s="56"/>
      <c r="D278" s="56"/>
      <c r="E278" s="56"/>
      <c r="F278" s="56"/>
      <c r="G278" s="56"/>
      <c r="H278" s="56"/>
      <c r="I278" s="56"/>
      <c r="J278" s="56"/>
    </row>
    <row r="279" spans="1:10" s="43" customFormat="1">
      <c r="A279" s="54"/>
      <c r="B279" s="55"/>
      <c r="C279" s="56"/>
      <c r="D279" s="56"/>
      <c r="E279" s="56"/>
      <c r="F279" s="56"/>
      <c r="G279" s="56"/>
      <c r="H279" s="56"/>
      <c r="I279" s="56"/>
      <c r="J279" s="56"/>
    </row>
    <row r="280" spans="1:10" s="43" customFormat="1">
      <c r="A280" s="54"/>
      <c r="B280" s="55"/>
      <c r="C280" s="56"/>
      <c r="D280" s="56"/>
      <c r="E280" s="56"/>
      <c r="F280" s="56"/>
      <c r="G280" s="56"/>
      <c r="H280" s="56"/>
      <c r="I280" s="56"/>
      <c r="J280" s="56"/>
    </row>
    <row r="281" spans="1:10" s="43" customFormat="1">
      <c r="A281" s="54"/>
      <c r="B281" s="55"/>
      <c r="C281" s="56"/>
      <c r="D281" s="56"/>
      <c r="E281" s="56"/>
      <c r="F281" s="56"/>
      <c r="G281" s="56"/>
      <c r="H281" s="56"/>
      <c r="I281" s="56"/>
      <c r="J281" s="56"/>
    </row>
    <row r="282" spans="1:10" s="43" customFormat="1">
      <c r="A282" s="54"/>
      <c r="B282" s="55"/>
      <c r="C282" s="56"/>
      <c r="D282" s="56"/>
      <c r="E282" s="56"/>
      <c r="F282" s="56"/>
      <c r="G282" s="56"/>
      <c r="H282" s="56"/>
      <c r="I282" s="56"/>
      <c r="J282" s="56"/>
    </row>
    <row r="283" spans="1:10" s="43" customFormat="1">
      <c r="A283" s="54"/>
      <c r="B283" s="55"/>
      <c r="C283" s="56"/>
      <c r="D283" s="56"/>
      <c r="E283" s="56"/>
      <c r="F283" s="56"/>
      <c r="G283" s="56"/>
      <c r="H283" s="56"/>
      <c r="I283" s="56"/>
      <c r="J283" s="56"/>
    </row>
    <row r="284" spans="1:10" s="43" customFormat="1">
      <c r="A284" s="54"/>
      <c r="B284" s="55"/>
      <c r="C284" s="56"/>
      <c r="D284" s="56"/>
      <c r="E284" s="56"/>
      <c r="F284" s="56"/>
      <c r="G284" s="56"/>
      <c r="H284" s="56"/>
      <c r="I284" s="56"/>
      <c r="J284" s="56"/>
    </row>
    <row r="285" spans="1:10" s="43" customFormat="1">
      <c r="A285" s="54"/>
      <c r="B285" s="55"/>
      <c r="C285" s="56"/>
      <c r="D285" s="56"/>
      <c r="E285" s="56"/>
      <c r="F285" s="56"/>
      <c r="G285" s="56"/>
      <c r="H285" s="56"/>
      <c r="I285" s="56"/>
      <c r="J285" s="56"/>
    </row>
    <row r="286" spans="1:10" s="43" customFormat="1">
      <c r="A286" s="54"/>
      <c r="B286" s="55"/>
      <c r="C286" s="56"/>
      <c r="D286" s="56"/>
      <c r="E286" s="56"/>
      <c r="F286" s="56"/>
      <c r="G286" s="56"/>
      <c r="H286" s="56"/>
      <c r="I286" s="56"/>
      <c r="J286" s="56"/>
    </row>
    <row r="287" spans="1:10" s="43" customFormat="1">
      <c r="A287" s="54"/>
      <c r="B287" s="55"/>
      <c r="C287" s="56"/>
      <c r="D287" s="56"/>
      <c r="E287" s="56"/>
      <c r="F287" s="56"/>
      <c r="G287" s="56"/>
      <c r="H287" s="56"/>
      <c r="I287" s="56"/>
      <c r="J287" s="56"/>
    </row>
    <row r="288" spans="1:10" s="43" customFormat="1">
      <c r="A288" s="54"/>
      <c r="B288" s="55"/>
      <c r="C288" s="56"/>
      <c r="D288" s="56"/>
      <c r="E288" s="56"/>
      <c r="F288" s="56"/>
      <c r="G288" s="56"/>
      <c r="H288" s="56"/>
      <c r="I288" s="56"/>
      <c r="J288" s="56"/>
    </row>
    <row r="289" spans="1:10" s="43" customFormat="1">
      <c r="A289" s="54"/>
      <c r="B289" s="55"/>
      <c r="C289" s="56"/>
      <c r="D289" s="56"/>
      <c r="E289" s="56"/>
      <c r="F289" s="56"/>
      <c r="G289" s="56"/>
      <c r="H289" s="56"/>
      <c r="I289" s="56"/>
      <c r="J289" s="56"/>
    </row>
    <row r="290" spans="1:10" s="43" customFormat="1">
      <c r="A290" s="54"/>
      <c r="B290" s="55"/>
      <c r="C290" s="56"/>
      <c r="D290" s="56"/>
      <c r="E290" s="56"/>
      <c r="F290" s="56"/>
      <c r="G290" s="56"/>
      <c r="H290" s="56"/>
      <c r="I290" s="56"/>
      <c r="J290" s="56"/>
    </row>
    <row r="291" spans="1:10" s="43" customFormat="1">
      <c r="A291" s="54"/>
      <c r="B291" s="55"/>
      <c r="C291" s="56"/>
      <c r="D291" s="56"/>
      <c r="E291" s="56"/>
      <c r="F291" s="56"/>
      <c r="G291" s="56"/>
      <c r="H291" s="56"/>
      <c r="I291" s="56"/>
      <c r="J291" s="56"/>
    </row>
    <row r="292" spans="1:10" s="43" customFormat="1">
      <c r="A292" s="54"/>
      <c r="B292" s="55"/>
      <c r="C292" s="56"/>
      <c r="D292" s="56"/>
      <c r="E292" s="56"/>
      <c r="F292" s="56"/>
      <c r="G292" s="56"/>
      <c r="H292" s="56"/>
      <c r="I292" s="56"/>
      <c r="J292" s="56"/>
    </row>
    <row r="293" spans="1:10" s="43" customFormat="1">
      <c r="A293" s="54"/>
      <c r="B293" s="55"/>
      <c r="C293" s="56"/>
      <c r="D293" s="56"/>
      <c r="E293" s="56"/>
      <c r="F293" s="56"/>
      <c r="G293" s="56"/>
      <c r="H293" s="56"/>
      <c r="I293" s="56"/>
      <c r="J293" s="56"/>
    </row>
    <row r="294" spans="1:10" s="43" customFormat="1">
      <c r="A294" s="54"/>
      <c r="B294" s="55"/>
      <c r="C294" s="56"/>
      <c r="D294" s="56"/>
      <c r="E294" s="56"/>
      <c r="F294" s="56"/>
      <c r="G294" s="56"/>
      <c r="H294" s="56"/>
      <c r="I294" s="56"/>
      <c r="J294" s="56"/>
    </row>
    <row r="295" spans="1:10" s="43" customFormat="1">
      <c r="A295" s="54"/>
      <c r="B295" s="55"/>
      <c r="C295" s="56"/>
      <c r="D295" s="56"/>
      <c r="E295" s="56"/>
      <c r="F295" s="56"/>
      <c r="G295" s="56"/>
      <c r="H295" s="56"/>
      <c r="I295" s="56"/>
      <c r="J295" s="56"/>
    </row>
    <row r="296" spans="1:10" s="43" customFormat="1">
      <c r="A296" s="54"/>
      <c r="B296" s="55"/>
      <c r="C296" s="56"/>
      <c r="D296" s="56"/>
      <c r="E296" s="56"/>
      <c r="F296" s="56"/>
      <c r="G296" s="56"/>
      <c r="H296" s="56"/>
      <c r="I296" s="56"/>
      <c r="J296" s="56"/>
    </row>
    <row r="297" spans="1:10" s="43" customFormat="1">
      <c r="A297" s="54"/>
      <c r="B297" s="55"/>
      <c r="C297" s="56"/>
      <c r="D297" s="56"/>
      <c r="E297" s="56"/>
      <c r="F297" s="56"/>
      <c r="G297" s="56"/>
      <c r="H297" s="56"/>
      <c r="I297" s="56"/>
      <c r="J297" s="56"/>
    </row>
    <row r="298" spans="1:10" s="43" customFormat="1">
      <c r="A298" s="54"/>
      <c r="B298" s="55"/>
      <c r="C298" s="56"/>
      <c r="D298" s="56"/>
      <c r="E298" s="56"/>
      <c r="F298" s="56"/>
      <c r="G298" s="56"/>
      <c r="H298" s="56"/>
      <c r="I298" s="56"/>
      <c r="J298" s="56"/>
    </row>
    <row r="299" spans="1:10" s="43" customFormat="1">
      <c r="A299" s="54"/>
      <c r="B299" s="55"/>
      <c r="C299" s="56"/>
      <c r="D299" s="56"/>
      <c r="E299" s="56"/>
      <c r="F299" s="56"/>
      <c r="G299" s="56"/>
      <c r="H299" s="56"/>
      <c r="I299" s="56"/>
      <c r="J299" s="56"/>
    </row>
    <row r="300" spans="1:10" s="43" customFormat="1">
      <c r="A300" s="54"/>
      <c r="B300" s="55"/>
      <c r="C300" s="56"/>
      <c r="D300" s="56"/>
      <c r="E300" s="56"/>
      <c r="F300" s="56"/>
      <c r="G300" s="56"/>
      <c r="H300" s="56"/>
      <c r="I300" s="56"/>
      <c r="J300" s="56"/>
    </row>
    <row r="301" spans="1:10" s="43" customFormat="1">
      <c r="A301" s="54"/>
      <c r="B301" s="55"/>
      <c r="C301" s="56"/>
      <c r="D301" s="56"/>
      <c r="E301" s="56"/>
      <c r="F301" s="56"/>
      <c r="G301" s="56"/>
      <c r="H301" s="56"/>
      <c r="I301" s="56"/>
      <c r="J301" s="56"/>
    </row>
    <row r="302" spans="1:10" s="43" customFormat="1">
      <c r="A302" s="54"/>
      <c r="B302" s="55"/>
      <c r="C302" s="56"/>
      <c r="D302" s="56"/>
      <c r="E302" s="56"/>
      <c r="F302" s="56"/>
      <c r="G302" s="56"/>
      <c r="H302" s="56"/>
      <c r="I302" s="56"/>
      <c r="J302" s="56"/>
    </row>
    <row r="303" spans="1:10" s="43" customFormat="1">
      <c r="A303" s="54"/>
      <c r="B303" s="55"/>
      <c r="C303" s="56"/>
      <c r="D303" s="56"/>
      <c r="E303" s="56"/>
      <c r="F303" s="56"/>
      <c r="G303" s="56"/>
      <c r="H303" s="56"/>
      <c r="I303" s="56"/>
      <c r="J303" s="56"/>
    </row>
    <row r="304" spans="1:10" s="43" customFormat="1">
      <c r="A304" s="54"/>
      <c r="B304" s="55"/>
      <c r="C304" s="56"/>
      <c r="D304" s="56"/>
      <c r="E304" s="56"/>
      <c r="F304" s="56"/>
      <c r="G304" s="56"/>
      <c r="H304" s="56"/>
      <c r="I304" s="56"/>
      <c r="J304" s="56"/>
    </row>
    <row r="305" spans="1:10" s="43" customFormat="1">
      <c r="A305" s="54"/>
      <c r="B305" s="55"/>
      <c r="C305" s="56"/>
      <c r="D305" s="56"/>
      <c r="E305" s="56"/>
      <c r="F305" s="56"/>
      <c r="G305" s="56"/>
      <c r="H305" s="56"/>
      <c r="I305" s="56"/>
      <c r="J305" s="56"/>
    </row>
    <row r="306" spans="1:10" s="43" customFormat="1">
      <c r="A306" s="54"/>
      <c r="B306" s="55"/>
      <c r="C306" s="56"/>
      <c r="D306" s="56"/>
      <c r="E306" s="56"/>
      <c r="F306" s="56"/>
      <c r="G306" s="56"/>
      <c r="H306" s="56"/>
      <c r="I306" s="56"/>
      <c r="J306" s="56"/>
    </row>
    <row r="307" spans="1:10" s="43" customFormat="1">
      <c r="A307" s="54"/>
      <c r="B307" s="55"/>
      <c r="C307" s="56"/>
      <c r="D307" s="56"/>
      <c r="E307" s="56"/>
      <c r="F307" s="56"/>
      <c r="G307" s="56"/>
      <c r="H307" s="56"/>
      <c r="I307" s="56"/>
      <c r="J307" s="56"/>
    </row>
    <row r="308" spans="1:10" s="43" customFormat="1">
      <c r="A308" s="54"/>
      <c r="B308" s="55"/>
      <c r="C308" s="56"/>
      <c r="D308" s="56"/>
      <c r="E308" s="56"/>
      <c r="F308" s="56"/>
      <c r="G308" s="56"/>
      <c r="H308" s="56"/>
      <c r="I308" s="56"/>
      <c r="J308" s="56"/>
    </row>
    <row r="309" spans="1:10" s="43" customFormat="1">
      <c r="A309" s="54"/>
      <c r="B309" s="55"/>
      <c r="C309" s="56"/>
      <c r="D309" s="56"/>
      <c r="E309" s="56"/>
      <c r="F309" s="56"/>
      <c r="G309" s="56"/>
      <c r="H309" s="56"/>
      <c r="I309" s="56"/>
      <c r="J309" s="56"/>
    </row>
    <row r="310" spans="1:10" s="43" customFormat="1">
      <c r="A310" s="54"/>
      <c r="B310" s="55"/>
      <c r="C310" s="56"/>
      <c r="D310" s="56"/>
      <c r="E310" s="56"/>
      <c r="F310" s="56"/>
      <c r="G310" s="56"/>
      <c r="H310" s="56"/>
      <c r="I310" s="56"/>
      <c r="J310" s="56"/>
    </row>
    <row r="311" spans="1:10" s="43" customFormat="1">
      <c r="A311" s="54"/>
      <c r="B311" s="55"/>
      <c r="C311" s="56"/>
      <c r="D311" s="56"/>
      <c r="E311" s="56"/>
      <c r="F311" s="56"/>
      <c r="G311" s="56"/>
      <c r="H311" s="56"/>
      <c r="I311" s="56"/>
      <c r="J311" s="56"/>
    </row>
    <row r="312" spans="1:10" s="43" customFormat="1">
      <c r="A312" s="54"/>
      <c r="B312" s="55"/>
      <c r="C312" s="56"/>
      <c r="D312" s="56"/>
      <c r="E312" s="56"/>
      <c r="F312" s="56"/>
      <c r="G312" s="56"/>
      <c r="H312" s="56"/>
      <c r="I312" s="56"/>
      <c r="J312" s="56"/>
    </row>
    <row r="313" spans="1:10" s="43" customFormat="1">
      <c r="A313" s="54"/>
      <c r="B313" s="55"/>
      <c r="C313" s="56"/>
      <c r="D313" s="56"/>
      <c r="E313" s="56"/>
      <c r="F313" s="56"/>
      <c r="G313" s="56"/>
      <c r="H313" s="56"/>
      <c r="I313" s="56"/>
      <c r="J313" s="56"/>
    </row>
    <row r="314" spans="1:10" s="43" customFormat="1">
      <c r="A314" s="54"/>
      <c r="B314" s="55"/>
      <c r="C314" s="56"/>
      <c r="D314" s="56"/>
      <c r="E314" s="56"/>
      <c r="F314" s="56"/>
      <c r="G314" s="56"/>
      <c r="H314" s="56"/>
      <c r="I314" s="56"/>
      <c r="J314" s="56"/>
    </row>
    <row r="315" spans="1:10" s="43" customFormat="1">
      <c r="A315" s="54"/>
      <c r="B315" s="55"/>
      <c r="C315" s="56"/>
      <c r="D315" s="56"/>
      <c r="E315" s="56"/>
      <c r="F315" s="56"/>
      <c r="G315" s="56"/>
      <c r="H315" s="56"/>
      <c r="I315" s="56"/>
      <c r="J315" s="56"/>
    </row>
    <row r="316" spans="1:10" s="43" customFormat="1">
      <c r="A316" s="54"/>
      <c r="B316" s="55"/>
      <c r="C316" s="56"/>
      <c r="D316" s="56"/>
      <c r="E316" s="56"/>
      <c r="F316" s="56"/>
      <c r="G316" s="56"/>
      <c r="H316" s="56"/>
      <c r="I316" s="56"/>
      <c r="J316" s="56"/>
    </row>
    <row r="317" spans="1:10" s="43" customFormat="1">
      <c r="A317" s="54"/>
      <c r="B317" s="55"/>
      <c r="C317" s="56"/>
      <c r="D317" s="56"/>
      <c r="E317" s="56"/>
      <c r="F317" s="56"/>
      <c r="G317" s="56"/>
      <c r="H317" s="56"/>
      <c r="I317" s="56"/>
      <c r="J317" s="56"/>
    </row>
    <row r="318" spans="1:10" s="43" customFormat="1">
      <c r="A318" s="54"/>
      <c r="B318" s="55"/>
      <c r="C318" s="56"/>
      <c r="D318" s="56"/>
      <c r="E318" s="56"/>
      <c r="F318" s="56"/>
      <c r="G318" s="56"/>
      <c r="H318" s="56"/>
      <c r="I318" s="56"/>
      <c r="J318" s="56"/>
    </row>
    <row r="319" spans="1:10" s="43" customFormat="1">
      <c r="A319" s="54"/>
      <c r="B319" s="55"/>
      <c r="C319" s="56"/>
      <c r="D319" s="56"/>
      <c r="E319" s="56"/>
      <c r="F319" s="56"/>
      <c r="G319" s="56"/>
      <c r="H319" s="56"/>
      <c r="I319" s="56"/>
      <c r="J319" s="56"/>
    </row>
    <row r="320" spans="1:10" s="43" customFormat="1">
      <c r="A320" s="54"/>
      <c r="B320" s="55"/>
      <c r="C320" s="56"/>
      <c r="D320" s="56"/>
      <c r="E320" s="56"/>
      <c r="F320" s="56"/>
      <c r="G320" s="56"/>
      <c r="H320" s="56"/>
      <c r="I320" s="56"/>
      <c r="J320" s="56"/>
    </row>
    <row r="321" spans="1:10" s="43" customFormat="1">
      <c r="A321" s="54"/>
      <c r="B321" s="55"/>
      <c r="C321" s="56"/>
      <c r="D321" s="56"/>
      <c r="E321" s="56"/>
      <c r="F321" s="56"/>
      <c r="G321" s="56"/>
      <c r="H321" s="56"/>
      <c r="I321" s="56"/>
      <c r="J321" s="56"/>
    </row>
    <row r="322" spans="1:10" s="43" customFormat="1">
      <c r="A322" s="54"/>
      <c r="B322" s="55"/>
      <c r="C322" s="56"/>
      <c r="D322" s="56"/>
      <c r="E322" s="56"/>
      <c r="F322" s="56"/>
      <c r="G322" s="56"/>
      <c r="H322" s="56"/>
      <c r="I322" s="56"/>
      <c r="J322" s="56"/>
    </row>
    <row r="323" spans="1:10" s="43" customFormat="1">
      <c r="A323" s="54"/>
      <c r="B323" s="55"/>
      <c r="C323" s="56"/>
      <c r="D323" s="56"/>
      <c r="E323" s="56"/>
      <c r="F323" s="56"/>
      <c r="G323" s="56"/>
      <c r="H323" s="56"/>
      <c r="I323" s="56"/>
      <c r="J323" s="56"/>
    </row>
    <row r="324" spans="1:10" s="43" customFormat="1">
      <c r="A324" s="54"/>
      <c r="B324" s="55"/>
      <c r="C324" s="56"/>
      <c r="D324" s="56"/>
      <c r="E324" s="56"/>
      <c r="F324" s="56"/>
      <c r="G324" s="56"/>
      <c r="H324" s="56"/>
      <c r="I324" s="56"/>
      <c r="J324" s="56"/>
    </row>
    <row r="325" spans="1:10" s="43" customFormat="1">
      <c r="A325" s="54"/>
      <c r="B325" s="55"/>
      <c r="C325" s="56"/>
      <c r="D325" s="56"/>
      <c r="E325" s="56"/>
      <c r="F325" s="56"/>
      <c r="G325" s="56"/>
      <c r="H325" s="56"/>
      <c r="I325" s="56"/>
      <c r="J325" s="56"/>
    </row>
    <row r="326" spans="1:10" s="43" customFormat="1">
      <c r="A326" s="54"/>
      <c r="B326" s="55"/>
      <c r="C326" s="56"/>
      <c r="D326" s="56"/>
      <c r="E326" s="56"/>
      <c r="F326" s="56"/>
      <c r="G326" s="56"/>
      <c r="H326" s="56"/>
      <c r="I326" s="56"/>
      <c r="J326" s="56"/>
    </row>
    <row r="327" spans="1:10" s="43" customFormat="1">
      <c r="A327" s="54"/>
      <c r="B327" s="55"/>
      <c r="C327" s="56"/>
      <c r="D327" s="56"/>
      <c r="E327" s="56"/>
      <c r="F327" s="56"/>
      <c r="G327" s="56"/>
      <c r="H327" s="56"/>
      <c r="I327" s="56"/>
      <c r="J327" s="56"/>
    </row>
    <row r="328" spans="1:10" s="43" customFormat="1">
      <c r="A328" s="54"/>
      <c r="B328" s="55"/>
      <c r="C328" s="56"/>
      <c r="D328" s="56"/>
      <c r="E328" s="56"/>
      <c r="F328" s="56"/>
      <c r="G328" s="56"/>
      <c r="H328" s="56"/>
      <c r="I328" s="56"/>
      <c r="J328" s="56"/>
    </row>
    <row r="329" spans="1:10" s="43" customFormat="1">
      <c r="A329" s="54"/>
      <c r="B329" s="55"/>
      <c r="C329" s="56"/>
      <c r="D329" s="56"/>
      <c r="E329" s="56"/>
      <c r="F329" s="56"/>
      <c r="G329" s="56"/>
      <c r="H329" s="56"/>
      <c r="I329" s="56"/>
      <c r="J329" s="56"/>
    </row>
    <row r="330" spans="1:10" s="43" customFormat="1">
      <c r="A330" s="54"/>
      <c r="B330" s="55"/>
      <c r="C330" s="56"/>
      <c r="D330" s="56"/>
      <c r="E330" s="56"/>
      <c r="F330" s="56"/>
      <c r="G330" s="56"/>
      <c r="H330" s="56"/>
      <c r="I330" s="56"/>
      <c r="J330" s="56"/>
    </row>
    <row r="331" spans="1:10" s="43" customFormat="1">
      <c r="A331" s="54"/>
      <c r="B331" s="55"/>
      <c r="C331" s="56"/>
      <c r="D331" s="56"/>
      <c r="E331" s="56"/>
      <c r="F331" s="56"/>
      <c r="G331" s="56"/>
      <c r="H331" s="56"/>
      <c r="I331" s="56"/>
      <c r="J331" s="56"/>
    </row>
    <row r="332" spans="1:10" s="43" customFormat="1">
      <c r="A332" s="54"/>
      <c r="B332" s="55"/>
      <c r="C332" s="56"/>
      <c r="D332" s="56"/>
      <c r="E332" s="56"/>
      <c r="F332" s="56"/>
      <c r="G332" s="56"/>
      <c r="H332" s="56"/>
      <c r="I332" s="56"/>
      <c r="J332" s="56"/>
    </row>
    <row r="333" spans="1:10" s="43" customFormat="1">
      <c r="A333" s="54"/>
      <c r="B333" s="55"/>
      <c r="C333" s="56"/>
      <c r="D333" s="56"/>
      <c r="E333" s="56"/>
      <c r="F333" s="56"/>
      <c r="G333" s="56"/>
      <c r="H333" s="56"/>
      <c r="I333" s="56"/>
      <c r="J333" s="56"/>
    </row>
    <row r="334" spans="1:10" s="43" customFormat="1">
      <c r="A334" s="54"/>
      <c r="B334" s="55"/>
      <c r="C334" s="56"/>
      <c r="D334" s="56"/>
      <c r="E334" s="56"/>
      <c r="F334" s="56"/>
      <c r="G334" s="56"/>
      <c r="H334" s="56"/>
      <c r="I334" s="56"/>
      <c r="J334" s="56"/>
    </row>
    <row r="335" spans="1:10" s="43" customFormat="1">
      <c r="A335" s="54"/>
      <c r="B335" s="55"/>
      <c r="C335" s="56"/>
      <c r="D335" s="56"/>
      <c r="E335" s="56"/>
      <c r="F335" s="56"/>
      <c r="G335" s="56"/>
      <c r="H335" s="56"/>
      <c r="I335" s="56"/>
      <c r="J335" s="56"/>
    </row>
    <row r="336" spans="1:10" s="43" customFormat="1">
      <c r="A336" s="54"/>
      <c r="B336" s="55"/>
      <c r="C336" s="56"/>
      <c r="D336" s="56"/>
      <c r="E336" s="56"/>
      <c r="F336" s="56"/>
      <c r="G336" s="56"/>
      <c r="H336" s="56"/>
      <c r="I336" s="56"/>
      <c r="J336" s="56"/>
    </row>
    <row r="337" spans="1:10" s="43" customFormat="1">
      <c r="A337" s="54"/>
      <c r="B337" s="55"/>
      <c r="C337" s="56"/>
      <c r="D337" s="56"/>
      <c r="E337" s="56"/>
      <c r="F337" s="56"/>
      <c r="G337" s="56"/>
      <c r="H337" s="56"/>
      <c r="I337" s="56"/>
      <c r="J337" s="56"/>
    </row>
    <row r="338" spans="1:10" s="43" customFormat="1">
      <c r="A338" s="54"/>
      <c r="B338" s="55"/>
      <c r="C338" s="56"/>
      <c r="D338" s="56"/>
      <c r="E338" s="56"/>
      <c r="F338" s="56"/>
      <c r="G338" s="56"/>
      <c r="H338" s="56"/>
      <c r="I338" s="56"/>
      <c r="J338" s="56"/>
    </row>
    <row r="339" spans="1:10" s="43" customFormat="1">
      <c r="A339" s="54"/>
      <c r="B339" s="55"/>
      <c r="C339" s="56"/>
      <c r="D339" s="56"/>
      <c r="E339" s="56"/>
      <c r="F339" s="56"/>
      <c r="G339" s="56"/>
      <c r="H339" s="56"/>
      <c r="I339" s="56"/>
      <c r="J339" s="56"/>
    </row>
    <row r="340" spans="1:10" s="43" customFormat="1">
      <c r="A340" s="54"/>
      <c r="B340" s="55"/>
      <c r="C340" s="56"/>
      <c r="D340" s="56"/>
      <c r="E340" s="56"/>
      <c r="F340" s="56"/>
      <c r="G340" s="56"/>
      <c r="H340" s="56"/>
      <c r="I340" s="56"/>
      <c r="J340" s="56"/>
    </row>
    <row r="341" spans="1:10" s="43" customFormat="1">
      <c r="A341" s="54"/>
      <c r="B341" s="55"/>
      <c r="C341" s="56"/>
      <c r="D341" s="56"/>
      <c r="E341" s="56"/>
      <c r="F341" s="56"/>
      <c r="G341" s="56"/>
      <c r="H341" s="56"/>
      <c r="I341" s="56"/>
      <c r="J341" s="56"/>
    </row>
    <row r="342" spans="1:10" s="43" customFormat="1">
      <c r="A342" s="54"/>
      <c r="B342" s="55"/>
      <c r="C342" s="56"/>
      <c r="D342" s="56"/>
      <c r="E342" s="56"/>
      <c r="F342" s="56"/>
      <c r="G342" s="56"/>
      <c r="H342" s="56"/>
      <c r="I342" s="56"/>
      <c r="J342" s="56"/>
    </row>
    <row r="343" spans="1:10" s="43" customFormat="1">
      <c r="A343" s="54"/>
      <c r="B343" s="55"/>
      <c r="C343" s="56"/>
      <c r="D343" s="56"/>
      <c r="E343" s="56"/>
      <c r="F343" s="56"/>
      <c r="G343" s="56"/>
      <c r="H343" s="56"/>
      <c r="I343" s="56"/>
      <c r="J343" s="56"/>
    </row>
    <row r="344" spans="1:10" s="43" customFormat="1">
      <c r="A344" s="54"/>
      <c r="B344" s="55"/>
      <c r="C344" s="56"/>
      <c r="D344" s="56"/>
      <c r="E344" s="56"/>
      <c r="F344" s="56"/>
      <c r="G344" s="56"/>
      <c r="H344" s="56"/>
      <c r="I344" s="56"/>
      <c r="J344" s="56"/>
    </row>
    <row r="345" spans="1:10" s="43" customFormat="1">
      <c r="A345" s="54"/>
      <c r="B345" s="55"/>
      <c r="C345" s="56"/>
      <c r="D345" s="56"/>
      <c r="E345" s="56"/>
      <c r="F345" s="56"/>
      <c r="G345" s="56"/>
      <c r="H345" s="56"/>
      <c r="I345" s="56"/>
      <c r="J345" s="56"/>
    </row>
    <row r="346" spans="1:10" s="43" customFormat="1">
      <c r="A346" s="54"/>
      <c r="B346" s="55"/>
      <c r="C346" s="56"/>
      <c r="D346" s="56"/>
      <c r="E346" s="56"/>
      <c r="F346" s="56"/>
      <c r="G346" s="56"/>
      <c r="H346" s="56"/>
      <c r="I346" s="56"/>
      <c r="J346" s="56"/>
    </row>
    <row r="347" spans="1:10" s="43" customFormat="1">
      <c r="A347" s="54"/>
      <c r="B347" s="55"/>
      <c r="C347" s="56"/>
      <c r="D347" s="56"/>
      <c r="E347" s="56"/>
      <c r="F347" s="56"/>
      <c r="G347" s="56"/>
      <c r="H347" s="56"/>
      <c r="I347" s="56"/>
      <c r="J347" s="56"/>
    </row>
    <row r="348" spans="1:10" s="43" customFormat="1">
      <c r="A348" s="54"/>
      <c r="B348" s="55"/>
      <c r="C348" s="56"/>
      <c r="D348" s="56"/>
      <c r="E348" s="56"/>
      <c r="F348" s="56"/>
      <c r="G348" s="56"/>
      <c r="H348" s="56"/>
      <c r="I348" s="56"/>
      <c r="J348" s="56"/>
    </row>
    <row r="349" spans="1:10" s="43" customFormat="1">
      <c r="A349" s="54"/>
      <c r="B349" s="55"/>
      <c r="C349" s="56"/>
      <c r="D349" s="56"/>
      <c r="E349" s="56"/>
      <c r="F349" s="56"/>
      <c r="G349" s="56"/>
      <c r="H349" s="56"/>
      <c r="I349" s="56"/>
      <c r="J349" s="56"/>
    </row>
    <row r="350" spans="1:10" s="43" customFormat="1">
      <c r="A350" s="54"/>
      <c r="B350" s="55"/>
      <c r="C350" s="56"/>
      <c r="D350" s="56"/>
      <c r="E350" s="56"/>
      <c r="F350" s="56"/>
      <c r="G350" s="56"/>
      <c r="H350" s="56"/>
      <c r="I350" s="56"/>
      <c r="J350" s="56"/>
    </row>
    <row r="351" spans="1:10" s="43" customFormat="1">
      <c r="A351" s="54"/>
      <c r="B351" s="55"/>
      <c r="C351" s="56"/>
      <c r="D351" s="56"/>
      <c r="E351" s="56"/>
      <c r="F351" s="56"/>
      <c r="G351" s="56"/>
      <c r="H351" s="56"/>
      <c r="I351" s="56"/>
      <c r="J351" s="56"/>
    </row>
    <row r="352" spans="1:10" s="43" customFormat="1">
      <c r="A352" s="54"/>
      <c r="B352" s="55"/>
      <c r="C352" s="56"/>
      <c r="D352" s="56"/>
      <c r="E352" s="56"/>
      <c r="F352" s="56"/>
      <c r="G352" s="56"/>
      <c r="H352" s="56"/>
      <c r="I352" s="56"/>
      <c r="J352" s="56"/>
    </row>
    <row r="353" spans="1:10" s="43" customFormat="1">
      <c r="A353" s="54"/>
      <c r="B353" s="55"/>
      <c r="C353" s="56"/>
      <c r="D353" s="56"/>
      <c r="E353" s="56"/>
      <c r="F353" s="56"/>
      <c r="G353" s="56"/>
      <c r="H353" s="56"/>
      <c r="I353" s="56"/>
      <c r="J353" s="56"/>
    </row>
    <row r="354" spans="1:10" s="43" customFormat="1">
      <c r="A354" s="54"/>
      <c r="B354" s="55"/>
      <c r="C354" s="56"/>
      <c r="D354" s="56"/>
      <c r="E354" s="56"/>
      <c r="F354" s="56"/>
      <c r="G354" s="56"/>
      <c r="H354" s="56"/>
      <c r="I354" s="56"/>
      <c r="J354" s="56"/>
    </row>
    <row r="355" spans="1:10" s="43" customFormat="1">
      <c r="A355" s="54"/>
      <c r="B355" s="55"/>
      <c r="C355" s="56"/>
      <c r="D355" s="56"/>
      <c r="E355" s="56"/>
      <c r="F355" s="56"/>
      <c r="G355" s="56"/>
      <c r="H355" s="56"/>
      <c r="I355" s="56"/>
      <c r="J355" s="56"/>
    </row>
    <row r="356" spans="1:10" s="43" customFormat="1">
      <c r="A356" s="54"/>
      <c r="B356" s="55"/>
      <c r="C356" s="56"/>
      <c r="D356" s="56"/>
      <c r="E356" s="56"/>
      <c r="F356" s="56"/>
      <c r="G356" s="56"/>
      <c r="H356" s="56"/>
      <c r="I356" s="56"/>
      <c r="J356" s="56"/>
    </row>
    <row r="357" spans="1:10" s="43" customFormat="1">
      <c r="A357" s="54"/>
      <c r="B357" s="55"/>
      <c r="C357" s="56"/>
      <c r="D357" s="56"/>
      <c r="E357" s="56"/>
      <c r="F357" s="56"/>
      <c r="G357" s="56"/>
      <c r="H357" s="56"/>
      <c r="I357" s="56"/>
      <c r="J357" s="56"/>
    </row>
    <row r="358" spans="1:10" s="43" customFormat="1">
      <c r="A358" s="54"/>
      <c r="B358" s="55"/>
      <c r="C358" s="56"/>
      <c r="D358" s="56"/>
      <c r="E358" s="56"/>
      <c r="F358" s="56"/>
      <c r="G358" s="56"/>
      <c r="H358" s="56"/>
      <c r="I358" s="56"/>
      <c r="J358" s="56"/>
    </row>
    <row r="359" spans="1:10" s="43" customFormat="1">
      <c r="A359" s="54"/>
      <c r="B359" s="55"/>
      <c r="C359" s="56"/>
      <c r="D359" s="56"/>
      <c r="E359" s="56"/>
      <c r="F359" s="56"/>
      <c r="G359" s="56"/>
      <c r="H359" s="56"/>
      <c r="I359" s="56"/>
      <c r="J359" s="56"/>
    </row>
    <row r="360" spans="1:10" s="43" customFormat="1">
      <c r="A360" s="54"/>
      <c r="B360" s="55"/>
      <c r="C360" s="56"/>
      <c r="D360" s="56"/>
      <c r="E360" s="56"/>
      <c r="F360" s="56"/>
      <c r="G360" s="56"/>
      <c r="H360" s="56"/>
      <c r="I360" s="56"/>
      <c r="J360" s="56"/>
    </row>
    <row r="361" spans="1:10" s="43" customFormat="1">
      <c r="A361" s="54"/>
      <c r="B361" s="55"/>
      <c r="C361" s="56"/>
      <c r="D361" s="56"/>
      <c r="E361" s="56"/>
      <c r="F361" s="56"/>
      <c r="G361" s="56"/>
      <c r="H361" s="56"/>
      <c r="I361" s="56"/>
      <c r="J361" s="56"/>
    </row>
    <row r="362" spans="1:10" s="43" customFormat="1">
      <c r="A362" s="54"/>
      <c r="B362" s="55"/>
      <c r="C362" s="56"/>
      <c r="D362" s="56"/>
      <c r="E362" s="56"/>
      <c r="F362" s="56"/>
      <c r="G362" s="56"/>
      <c r="H362" s="56"/>
      <c r="I362" s="56"/>
      <c r="J362" s="56"/>
    </row>
    <row r="363" spans="1:10" s="43" customFormat="1">
      <c r="A363" s="54"/>
      <c r="B363" s="55"/>
      <c r="C363" s="56"/>
      <c r="D363" s="56"/>
      <c r="E363" s="56"/>
      <c r="F363" s="56"/>
      <c r="G363" s="56"/>
      <c r="H363" s="56"/>
      <c r="I363" s="56"/>
      <c r="J363" s="56"/>
    </row>
    <row r="364" spans="1:10" s="43" customFormat="1">
      <c r="A364" s="54"/>
      <c r="B364" s="55"/>
      <c r="C364" s="56"/>
      <c r="D364" s="56"/>
      <c r="E364" s="56"/>
      <c r="F364" s="56"/>
      <c r="G364" s="56"/>
      <c r="H364" s="56"/>
      <c r="I364" s="56"/>
      <c r="J364" s="56"/>
    </row>
    <row r="365" spans="1:10" s="43" customFormat="1">
      <c r="A365" s="54"/>
      <c r="B365" s="55"/>
      <c r="C365" s="56"/>
      <c r="D365" s="56"/>
      <c r="E365" s="56"/>
      <c r="F365" s="56"/>
      <c r="G365" s="56"/>
      <c r="H365" s="56"/>
      <c r="I365" s="56"/>
      <c r="J365" s="56"/>
    </row>
  </sheetData>
  <mergeCells count="4">
    <mergeCell ref="G2:J2"/>
    <mergeCell ref="A6:H6"/>
    <mergeCell ref="G7:H7"/>
    <mergeCell ref="B89:G89"/>
  </mergeCells>
  <pageMargins left="0.27559055118110237" right="0.19685039370078741" top="0.55118110236220474" bottom="0.39370078740157483" header="0.31496062992125984" footer="0.3937007874015748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2017-03-15T10:56:01Z</cp:lastPrinted>
  <dcterms:created xsi:type="dcterms:W3CDTF">2007-09-12T09:25:25Z</dcterms:created>
  <dcterms:modified xsi:type="dcterms:W3CDTF">2018-02-13T11:31:59Z</dcterms:modified>
</cp:coreProperties>
</file>