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firstSheet="8" activeTab="8"/>
  </bookViews>
  <sheets>
    <sheet name="Прил 1" sheetId="1" r:id="rId1"/>
    <sheet name="Прил 2" sheetId="2" r:id="rId2"/>
    <sheet name="Прил 3" sheetId="3" r:id="rId3"/>
    <sheet name="Прил 4" sheetId="4" r:id="rId4"/>
    <sheet name="Лист1" sheetId="5" state="hidden" r:id="rId5"/>
    <sheet name="Прил 3 изм. от 14.04.14г." sheetId="6" r:id="rId6"/>
    <sheet name="Прил 4 изм. от 14.04.14г." sheetId="7" r:id="rId7"/>
    <sheet name="Прил 3 от 25.06.14г." sheetId="8" r:id="rId8"/>
    <sheet name="Приложение № 6" sheetId="9" r:id="rId9"/>
    <sheet name="Приложение № 5  Уточненное" sheetId="10" r:id="rId10"/>
  </sheets>
  <definedNames>
    <definedName name="Е14" localSheetId="9">#REF!</definedName>
    <definedName name="Е14">#REF!</definedName>
    <definedName name="_xlnm.Print_Titles" localSheetId="0">'Прил 1'!$8:$10</definedName>
    <definedName name="_xlnm.Print_Titles" localSheetId="1">'Прил 2'!$9:$9</definedName>
    <definedName name="_xlnm.Print_Titles" localSheetId="2">'Прил 3'!$9:$10</definedName>
    <definedName name="_xlnm.Print_Titles" localSheetId="3">'Прил 4'!$9:$10</definedName>
    <definedName name="_xlnm.Print_Area" localSheetId="0">'Прил 1'!$A$1:$J$29</definedName>
    <definedName name="_xlnm.Print_Area" localSheetId="1">'Прил 2'!$A$1:$F$28</definedName>
    <definedName name="_xlnm.Print_Area" localSheetId="2">'Прил 3'!$A$1:$R$23</definedName>
    <definedName name="_xlnm.Print_Area" localSheetId="3">'Прил 4'!$A$1:$J$77</definedName>
    <definedName name="_xlnm.Print_Area" localSheetId="9">'Приложение № 5  Уточненное'!$A$1:$Q$40</definedName>
  </definedNames>
  <calcPr fullCalcOnLoad="1"/>
</workbook>
</file>

<file path=xl/sharedStrings.xml><?xml version="1.0" encoding="utf-8"?>
<sst xmlns="http://schemas.openxmlformats.org/spreadsheetml/2006/main" count="935" uniqueCount="217">
  <si>
    <t>№ п/п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</si>
  <si>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</si>
  <si>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</si>
  <si>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</si>
  <si>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</si>
  <si>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</si>
  <si>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2013 г.</t>
  </si>
  <si>
    <t>2014 г.</t>
  </si>
  <si>
    <t>2015 г.</t>
  </si>
  <si>
    <t>2016 г.</t>
  </si>
  <si>
    <t>2017 г.</t>
  </si>
  <si>
    <t>2018 г.</t>
  </si>
  <si>
    <t>Наименование подпрограммы,                                                основного мероприятия</t>
  </si>
  <si>
    <t>Срок выполнения</t>
  </si>
  <si>
    <t>ГП</t>
  </si>
  <si>
    <t>ПП</t>
  </si>
  <si>
    <t>ОМ</t>
  </si>
  <si>
    <t>ГРБС</t>
  </si>
  <si>
    <t>Рз</t>
  </si>
  <si>
    <t>Пр</t>
  </si>
  <si>
    <t>ЦС</t>
  </si>
  <si>
    <t>ВР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</si>
  <si>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</si>
  <si>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</si>
  <si>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</si>
  <si>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</si>
  <si>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2013-2018 годы</t>
  </si>
  <si>
    <t>Подпрограмма</t>
  </si>
  <si>
    <t>Основное мероприятие</t>
  </si>
  <si>
    <t>1.1.</t>
  </si>
  <si>
    <t>1.2.</t>
  </si>
  <si>
    <t>Целевой показатель основного мероприятия</t>
  </si>
  <si>
    <t>Целевой показатель подпрограммы, для достижения которого реализуется основное мероприятие</t>
  </si>
  <si>
    <t>Исполнитель основного мероприятия</t>
  </si>
  <si>
    <t xml:space="preserve">                                                                                                  к Государственной программе Республики Алтай                                            «Экономическая политика» на 2013-2018 годы </t>
  </si>
  <si>
    <t>1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</si>
  <si>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</si>
  <si>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</si>
  <si>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</si>
  <si>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</si>
  <si>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</si>
  <si>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Сведения о составе и значениях целевых показателей муниципаьной программы</t>
  </si>
  <si>
    <t>Наименование муниципаьной программы:</t>
  </si>
  <si>
    <t>Администратор муниципальной программы:</t>
  </si>
  <si>
    <t xml:space="preserve">Ресурсное обеспечение реализации муниципальной программы за счет средств местного бюджета </t>
  </si>
  <si>
    <t>Наименование муниципальной программы, подпрограммы, основного мероприятия</t>
  </si>
  <si>
    <t>Код муниципральной программы, подпрограммы, основного мероприятия</t>
  </si>
  <si>
    <t>Расходы местного бюджета, тысяч рублей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</si>
  <si>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</si>
  <si>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</si>
  <si>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</si>
  <si>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</si>
  <si>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 xml:space="preserve">Муниципальная программа «Повышение эффективности систем жизнеобеспечения» </t>
  </si>
  <si>
    <t>Повышение эффективности систем жизнеобеспечения</t>
  </si>
  <si>
    <t>%</t>
  </si>
  <si>
    <t>Развитие транспортной инфраструктуры</t>
  </si>
  <si>
    <t>Энергосбережение и повышение энергетической эффективности в жилищно-коммунальной сфере</t>
  </si>
  <si>
    <t>Развитие жилищного строительства</t>
  </si>
  <si>
    <t>ФБ</t>
  </si>
  <si>
    <t>РБ</t>
  </si>
  <si>
    <t>МБ</t>
  </si>
  <si>
    <t>Итого</t>
  </si>
  <si>
    <t>свод</t>
  </si>
  <si>
    <t>прочие</t>
  </si>
  <si>
    <t>Развитие  жилищно-коммунального комплекса</t>
  </si>
  <si>
    <t>2</t>
  </si>
  <si>
    <t>2.1.</t>
  </si>
  <si>
    <t>2.2.</t>
  </si>
  <si>
    <t>Подпрограмма «Развитие жилищно-коммунального комплекса»</t>
  </si>
  <si>
    <t xml:space="preserve">Уровень износа коммунальной инфраструктуры, </t>
  </si>
  <si>
    <t>Администрация МО "Усть-Коксинский  район"</t>
  </si>
  <si>
    <t>Увеличение общей  площади жилых помещений, приходящаяся в среднем на одного жителя</t>
  </si>
  <si>
    <t>чел.</t>
  </si>
  <si>
    <t xml:space="preserve">Доля аварийного жилищного фонда в общем объеме аварийного фонда </t>
  </si>
  <si>
    <t>Подпрограмма «Энергосбережение  и повышение энергетической эффективности»</t>
  </si>
  <si>
    <t>Снижение потребления ТЭР</t>
  </si>
  <si>
    <t>Подпрограмма «Развитие внутренней инфраструктуры»</t>
  </si>
  <si>
    <t>Замена изношенных систем  коммунальной инфраструктуры</t>
  </si>
  <si>
    <t>Количество граждан, улучшивших жилищные условия</t>
  </si>
  <si>
    <t xml:space="preserve">Администрация МО "Усть-Коксинский район" </t>
  </si>
  <si>
    <t>Развитие и содержание систем водоснабжения, теплоснабжения</t>
  </si>
  <si>
    <t>Увеличение мощности водопроводных систем</t>
  </si>
  <si>
    <t xml:space="preserve">Отсутствие жалоб на предоставления коммунальных услуг </t>
  </si>
  <si>
    <t>да/нет</t>
  </si>
  <si>
    <t>нет</t>
  </si>
  <si>
    <t xml:space="preserve">Доля потребления топлива </t>
  </si>
  <si>
    <t>Внедрение механизма энергосберегающего производства и потребление организаций коммунального комплекса</t>
  </si>
  <si>
    <t>Установка приборов учёта</t>
  </si>
  <si>
    <t>Строительство гидротехнических сооружений</t>
  </si>
  <si>
    <t>Количество возведенных сооружений</t>
  </si>
  <si>
    <t>ед.</t>
  </si>
  <si>
    <t>Количество сооружений</t>
  </si>
  <si>
    <t>Протяженность возведенных  гидротехнических сооружений</t>
  </si>
  <si>
    <t>км</t>
  </si>
  <si>
    <t xml:space="preserve">Проведение комплексных меропрятий в рамках энергосбережения  в учреждениях бюджетной сферы </t>
  </si>
  <si>
    <t>Энергосбережение и повышение энергетической эффективности</t>
  </si>
  <si>
    <t>Администрация МО "Усть-Коксинский район"</t>
  </si>
  <si>
    <t>Развитие внутренней инфраструктуры</t>
  </si>
  <si>
    <t>Развитие  жилищно-коммунального  комплекса</t>
  </si>
  <si>
    <t>Обустройство территории посредством строительства объектов  инженерной инфраструктуры  ( микрорайон Восточный, Башталинка)</t>
  </si>
  <si>
    <t>3.1</t>
  </si>
  <si>
    <t>3.2</t>
  </si>
  <si>
    <t>Наличие  проектно-сметной документации</t>
  </si>
  <si>
    <t xml:space="preserve">Подключение  к инфраструктуре большего числа   земельных участков </t>
  </si>
  <si>
    <t>Увеличение объема ввода в эксплуатацию жилья</t>
  </si>
  <si>
    <t>Предоставление доступного и комфортного жилья</t>
  </si>
  <si>
    <t xml:space="preserve">Количество  предоставленных земельных участков </t>
  </si>
  <si>
    <t>ед</t>
  </si>
  <si>
    <t xml:space="preserve">Приложение № 3 </t>
  </si>
  <si>
    <t xml:space="preserve"> </t>
  </si>
  <si>
    <t xml:space="preserve">Приложение № 2      </t>
  </si>
  <si>
    <t>к муниципаьной программе МО "Усть-Кокосиснкий район" Республики Алтай                                            «Повышение эффективности систем жизнеобеспечения»  на 2013-2018 годы</t>
  </si>
  <si>
    <t>1251,0</t>
  </si>
  <si>
    <t>Проведение комплексных мероприятий в рамках энергосбережения в учреждениях бюджетной сферы</t>
  </si>
  <si>
    <t xml:space="preserve">Приложение № 1   </t>
  </si>
  <si>
    <t>№   п/п</t>
  </si>
  <si>
    <t xml:space="preserve">Количество потребителей коммунальной  и инженерной инфраструктурой </t>
  </si>
  <si>
    <t xml:space="preserve">Приложение № 4     </t>
  </si>
  <si>
    <t xml:space="preserve"> к муниципаьной программе МО "Усть-Коксинский район" Республики Алтай    «Повышение эффективности систем жизнеобеспечения» на 2013-2018 годы</t>
  </si>
  <si>
    <t>2012г.</t>
  </si>
  <si>
    <t>2013г.</t>
  </si>
  <si>
    <t>2014г.</t>
  </si>
  <si>
    <t>2015г.</t>
  </si>
  <si>
    <t>2016г.</t>
  </si>
  <si>
    <t>Значение целевых показателей</t>
  </si>
  <si>
    <t>кв.м</t>
  </si>
  <si>
    <t>к  муниципаьной программе МО "Усть-Коксиснкий район" Республики Алтай                                            "Повышение эффективности систем жизнеобеспечения на 2013-2018 годы"</t>
  </si>
  <si>
    <t>3</t>
  </si>
  <si>
    <t>Развитие и содержание систем водо-        снабжения, тепло-       снабжения</t>
  </si>
  <si>
    <t>Энергосбережение и повышение энергети-     ческой эффективности</t>
  </si>
  <si>
    <t>основное мероприятие</t>
  </si>
  <si>
    <t>Развитие и модернизация систем водоснаюжения</t>
  </si>
  <si>
    <t>средства республиканского бюджета Республики Алтай</t>
  </si>
  <si>
    <t>средства федерального бюджета</t>
  </si>
  <si>
    <t>2013г</t>
  </si>
  <si>
    <t>Модернизация систем теплоснабжения</t>
  </si>
  <si>
    <t>Мероприятия направленные на увеличение обротных средств</t>
  </si>
  <si>
    <t>Увеличение объемов жилищного строительства</t>
  </si>
  <si>
    <t>1.1</t>
  </si>
  <si>
    <t>1.2</t>
  </si>
  <si>
    <t xml:space="preserve">Разработка и реализация документов территориального планирования, 
 документации по планировке территории
</t>
  </si>
  <si>
    <t>Обеспечение жильем граждан, проживающих в многоквартирных домах, признанных в установленном порядке аварийными и подлежащими сносу в связи с физическим износом в процессе их эксплуатации</t>
  </si>
  <si>
    <t>Улучшение  жилищных условий граждан, проживающих в сельской</t>
  </si>
  <si>
    <t>ВЦП "Развитие и модернизация объектов коммунальной инфраструктуры"</t>
  </si>
  <si>
    <t>ВЦП "Обеспечение доступным и комфортным жильём населения"</t>
  </si>
  <si>
    <t>2017г.</t>
  </si>
  <si>
    <t>2018г.</t>
  </si>
  <si>
    <t xml:space="preserve">Приложение № 1 </t>
  </si>
  <si>
    <t xml:space="preserve">Приложение № 2     </t>
  </si>
  <si>
    <t>ВЦП "Развитие и модернизация  инфраструктуры"</t>
  </si>
  <si>
    <t>Строительство новых линий электропередач</t>
  </si>
  <si>
    <t>Подключение к водоснабжению новых микрорайонов</t>
  </si>
  <si>
    <t>ВЦП "Защита населения от негативного воздействия и ликвидации ее последствий"</t>
  </si>
  <si>
    <t>Строительство сооружений</t>
  </si>
  <si>
    <t>Предупреждение черезвычайных ситуаций природного характера, связанных с подтоплением</t>
  </si>
  <si>
    <t>33 333,41</t>
  </si>
  <si>
    <t>15037,0</t>
  </si>
  <si>
    <t>Приложение №3</t>
  </si>
  <si>
    <t>к муниципаьной программе МО "Усть-Кокосиснкий район" Республики Алтай  «Повышение эффективности систем жизнеобеспечения»  на 2013-2018 годы</t>
  </si>
  <si>
    <t>к Постановлению "О внесений изменений и дополнений  в Постановление главы МО "Усть-Коксинский район"  от 26.12.2013г. № 1007  "Об утверждении  муниципальной программы МО "Усть-Коксинский район" Республики Алтай   «Повышение эффективности систем жизнеобеспечения»  на 2013-2018 годы "   от 14.04.2014г.  № 220/1</t>
  </si>
  <si>
    <t>к Постановлению "О внесений изменений и дополнений  в Постановление главы МО "Усть-Коксинский район"  от 26.12.2013г. № 1007  "Об утверждении  муниципальной программы МО "Усть-Коксинский район" Республики Алтай   «Повышение эффективности систем жизнеобеспечения»  на 2013-2018 годы "   от 14.04.2014г.№ 220/1</t>
  </si>
  <si>
    <t>к Постановлению "О внесений изменений и дополнений  в Постановление главы МО "Усть-Коксинский район"  от 26.12.2013г. № 1007  "Об утверждении  муниципальной программы МО "Усть-Коксинский район" Республики Алтай   «Повышение эффективности систем жизнеобеспечения»  на 2013-2018 годы "   от 25.06.2014г.  № 478/1</t>
  </si>
  <si>
    <t>1.3</t>
  </si>
  <si>
    <t>2.1</t>
  </si>
  <si>
    <t>2.2</t>
  </si>
  <si>
    <t>Ресурсное обеспечение реализации муниципальной программы за счет средств местного бюджета</t>
  </si>
  <si>
    <t>Наименование муниципальной программы</t>
  </si>
  <si>
    <t>Администратор муниципальой программы</t>
  </si>
  <si>
    <t xml:space="preserve">Администрация  МО «Усть-Коксинский район» Республики Алтай  </t>
  </si>
  <si>
    <t>Наименование  муниципальой программы, подпрограммы, основного мероприятия</t>
  </si>
  <si>
    <t>Код государственной программы</t>
  </si>
  <si>
    <t>Расходы местного бюджета, тыс. рублей</t>
  </si>
  <si>
    <t xml:space="preserve"> Муниципаная программа</t>
  </si>
  <si>
    <t>Подпрограмма 1</t>
  </si>
  <si>
    <t>Основное мероприятие 1</t>
  </si>
  <si>
    <t>Основное мероприятие 2</t>
  </si>
  <si>
    <t>Основное мероприятие 3</t>
  </si>
  <si>
    <t xml:space="preserve">Развитие транспортной инфраструктуры </t>
  </si>
  <si>
    <t>Подпрограмма 2</t>
  </si>
  <si>
    <t>Подпрограмма 3</t>
  </si>
  <si>
    <t>Развитие  жилищно-коммунального комплекса и обеспечение экологической безопасиности</t>
  </si>
  <si>
    <t>Развитие и модернизация объектов коммунальной инфраструктуры</t>
  </si>
  <si>
    <t>Обеспечение доступным и комфортным жильём населения</t>
  </si>
  <si>
    <t>1.4</t>
  </si>
  <si>
    <t>Охрана окружающей среды</t>
  </si>
  <si>
    <t xml:space="preserve"> Энергосбережение и повышение энергетической эффективности в бюджетных учреждениях</t>
  </si>
  <si>
    <t xml:space="preserve"> Энергосбережение и повышение энергетической эффективности в жилищно-коммунальном хозяйстве</t>
  </si>
  <si>
    <t>Развитие и модернизация  инфраструктуры</t>
  </si>
  <si>
    <t>Защита населения от негативного воздействия и ликвидации ее последствий</t>
  </si>
  <si>
    <t>Основное мероприятие 4</t>
  </si>
  <si>
    <t>Приложение № 6   к  муниципаьной программе МО "Усть-Коксиснкий район" Республики Алтай "Повышение эффективности систем жизнеобеспечения" на 2013-2018 год</t>
  </si>
  <si>
    <t>Приложение № 5   к  муниципаьной программе МО "Усть-Коксиснкий район" Республики Алтай "Повышение эффективности систем жизнеобеспечения" на 2013-2018 год</t>
  </si>
  <si>
    <t xml:space="preserve">Приложение № 2 к  Постановлению  Главы Администрации МО "Усть-Коксинский район" РА №           от                                  2017 года "О внесении изменений в  муниципальную  программу МО «Усть-Коксинский район» Республики Алтай "Повышение эффективности систем жизнеобеспечения" </t>
  </si>
  <si>
    <t>Приложение № 3 к  Постановлению  Главы Администрации МО "Усть-Коксинский район"РА №           от                                2017 года "О внесении изменений в  муниципальную  программу МО «Усть-Коксинский район» Республики Алтай "Повышение эффективности систем жизнеобеспечения"</t>
  </si>
  <si>
    <t>04</t>
  </si>
  <si>
    <t>01</t>
  </si>
  <si>
    <t>011</t>
  </si>
  <si>
    <t>05</t>
  </si>
  <si>
    <t>02</t>
  </si>
  <si>
    <t xml:space="preserve">Финансовое управление Администрации МО «Усть-Коксинский район» Республики Алтай  </t>
  </si>
  <si>
    <t>092</t>
  </si>
  <si>
    <t>12</t>
  </si>
  <si>
    <t>10</t>
  </si>
  <si>
    <t>03</t>
  </si>
  <si>
    <t>09</t>
  </si>
  <si>
    <t>08</t>
  </si>
  <si>
    <t xml:space="preserve">Управление образования Администрации МО «Усть-Коксинский район» Республики Алтай  </t>
  </si>
  <si>
    <t>074</t>
  </si>
  <si>
    <t>07</t>
  </si>
  <si>
    <t>14</t>
  </si>
  <si>
    <t>02,03</t>
  </si>
  <si>
    <t xml:space="preserve">Администрация  МО «Усть-Коксинский район» Р А </t>
  </si>
  <si>
    <t>Финансовое управление Администрации МО «Усть-Коксинский район» РА</t>
  </si>
  <si>
    <t xml:space="preserve">Администрация  МО «Усть-Коксинский район» РА </t>
  </si>
  <si>
    <t xml:space="preserve">Финансовое управление Администрации МО «Усть-Коксинский район» РА </t>
  </si>
  <si>
    <t>Администрация  МО «Усть-Коксинский район»РА</t>
  </si>
  <si>
    <t xml:space="preserve">Управление образования Администрации МО «Усть-Коксинский район» РА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</si>
</sst>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_р_."/>
    <numFmt numFmtId="172" formatCode="#,##0.0_р_."/>
    <numFmt numFmtId="173" formatCode="#,##0_р_."/>
    <numFmt numFmtId="174" formatCode="0.000"/>
    <numFmt numFmtId="175" formatCode="[$-FC19]d\ mmmm\ yyyy\ &quot;г.&quot;"/>
    <numFmt numFmtId="176" formatCode="#,##0.0"/>
    <numFmt numFmtId="177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right"/>
      <protection/>
    </xf>
    <xf numFmtId="49" fontId="3" fillId="0" borderId="0" xfId="53" applyNumberFormat="1" applyFont="1">
      <alignment/>
      <protection/>
    </xf>
    <xf numFmtId="49" fontId="4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/>
    </xf>
    <xf numFmtId="0" fontId="0" fillId="0" borderId="0" xfId="0" applyAlignment="1">
      <alignment horizontal="center" vertical="top"/>
    </xf>
    <xf numFmtId="49" fontId="3" fillId="0" borderId="0" xfId="53" applyNumberFormat="1" applyFont="1" applyBorder="1">
      <alignment/>
      <protection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63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7" fillId="0" borderId="0" xfId="0" applyFont="1" applyAlignment="1">
      <alignment/>
    </xf>
    <xf numFmtId="49" fontId="9" fillId="0" borderId="15" xfId="53" applyNumberFormat="1" applyFont="1" applyFill="1" applyBorder="1" applyAlignment="1">
      <alignment horizontal="left" vertical="center" wrapText="1"/>
      <protection/>
    </xf>
    <xf numFmtId="0" fontId="9" fillId="0" borderId="15" xfId="53" applyNumberFormat="1" applyFont="1" applyBorder="1" applyAlignment="1">
      <alignment horizontal="center" vertical="center"/>
      <protection/>
    </xf>
    <xf numFmtId="49" fontId="9" fillId="0" borderId="15" xfId="53" applyNumberFormat="1" applyFont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0" fontId="9" fillId="0" borderId="17" xfId="53" applyNumberFormat="1" applyFont="1" applyBorder="1" applyAlignment="1">
      <alignment horizontal="center" vertical="center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8" fillId="0" borderId="16" xfId="53" applyNumberFormat="1" applyFont="1" applyBorder="1" applyAlignment="1">
      <alignment vertical="center"/>
      <protection/>
    </xf>
    <xf numFmtId="49" fontId="9" fillId="0" borderId="16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vertical="center" wrapText="1"/>
      <protection/>
    </xf>
    <xf numFmtId="16" fontId="8" fillId="0" borderId="16" xfId="53" applyNumberFormat="1" applyFont="1" applyBorder="1" applyAlignment="1">
      <alignment vertical="center"/>
      <protection/>
    </xf>
    <xf numFmtId="0" fontId="8" fillId="0" borderId="16" xfId="53" applyNumberFormat="1" applyFont="1" applyBorder="1" applyAlignment="1">
      <alignment vertical="center"/>
      <protection/>
    </xf>
    <xf numFmtId="49" fontId="8" fillId="0" borderId="11" xfId="53" applyNumberFormat="1" applyFont="1" applyBorder="1" applyAlignment="1">
      <alignment horizontal="center" vertical="center"/>
      <protection/>
    </xf>
    <xf numFmtId="0" fontId="8" fillId="0" borderId="11" xfId="53" applyNumberFormat="1" applyFont="1" applyBorder="1" applyAlignment="1">
      <alignment horizontal="center" vertical="center"/>
      <protection/>
    </xf>
    <xf numFmtId="0" fontId="9" fillId="0" borderId="16" xfId="53" applyNumberFormat="1" applyFont="1" applyBorder="1" applyAlignment="1">
      <alignment horizontal="center" vertical="center"/>
      <protection/>
    </xf>
    <xf numFmtId="49" fontId="9" fillId="0" borderId="16" xfId="53" applyNumberFormat="1" applyFont="1" applyBorder="1" applyAlignment="1">
      <alignment horizontal="center" vertical="center"/>
      <protection/>
    </xf>
    <xf numFmtId="49" fontId="8" fillId="0" borderId="11" xfId="53" applyNumberFormat="1" applyFont="1" applyBorder="1" applyAlignment="1">
      <alignment vertical="center"/>
      <protection/>
    </xf>
    <xf numFmtId="49" fontId="6" fillId="0" borderId="11" xfId="53" applyNumberFormat="1" applyFont="1" applyFill="1" applyBorder="1" applyAlignment="1">
      <alignment vertical="center" wrapText="1"/>
      <protection/>
    </xf>
    <xf numFmtId="0" fontId="8" fillId="0" borderId="11" xfId="53" applyFont="1" applyBorder="1" applyAlignment="1">
      <alignment horizontal="right" vertical="center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49" fontId="63" fillId="0" borderId="16" xfId="53" applyNumberFormat="1" applyFont="1" applyBorder="1" applyAlignment="1">
      <alignment vertical="center"/>
      <protection/>
    </xf>
    <xf numFmtId="49" fontId="65" fillId="0" borderId="11" xfId="53" applyNumberFormat="1" applyFont="1" applyFill="1" applyBorder="1" applyAlignment="1">
      <alignment horizontal="left" vertical="center" wrapText="1"/>
      <protection/>
    </xf>
    <xf numFmtId="0" fontId="65" fillId="0" borderId="11" xfId="53" applyNumberFormat="1" applyFont="1" applyBorder="1" applyAlignment="1">
      <alignment horizontal="center" vertical="center"/>
      <protection/>
    </xf>
    <xf numFmtId="49" fontId="65" fillId="0" borderId="11" xfId="53" applyNumberFormat="1" applyFont="1" applyBorder="1" applyAlignment="1">
      <alignment horizontal="center" vertical="center"/>
      <protection/>
    </xf>
    <xf numFmtId="49" fontId="63" fillId="0" borderId="16" xfId="53" applyNumberFormat="1" applyFont="1" applyFill="1" applyBorder="1" applyAlignment="1">
      <alignment vertical="center" wrapText="1"/>
      <protection/>
    </xf>
    <xf numFmtId="0" fontId="63" fillId="0" borderId="16" xfId="53" applyNumberFormat="1" applyFont="1" applyBorder="1" applyAlignment="1">
      <alignment vertical="center"/>
      <protection/>
    </xf>
    <xf numFmtId="0" fontId="65" fillId="0" borderId="16" xfId="53" applyNumberFormat="1" applyFont="1" applyBorder="1" applyAlignment="1">
      <alignment horizontal="center" vertical="center"/>
      <protection/>
    </xf>
    <xf numFmtId="49" fontId="65" fillId="0" borderId="16" xfId="53" applyNumberFormat="1" applyFont="1" applyBorder="1" applyAlignment="1">
      <alignment horizontal="center" vertical="center"/>
      <protection/>
    </xf>
    <xf numFmtId="49" fontId="63" fillId="0" borderId="11" xfId="53" applyNumberFormat="1" applyFont="1" applyBorder="1" applyAlignment="1">
      <alignment vertical="center"/>
      <protection/>
    </xf>
    <xf numFmtId="49" fontId="63" fillId="0" borderId="11" xfId="53" applyNumberFormat="1" applyFont="1" applyFill="1" applyBorder="1" applyAlignment="1">
      <alignment vertical="center" wrapText="1"/>
      <protection/>
    </xf>
    <xf numFmtId="49" fontId="65" fillId="0" borderId="11" xfId="53" applyNumberFormat="1" applyFont="1" applyFill="1" applyBorder="1" applyAlignment="1">
      <alignment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11" fillId="35" borderId="11" xfId="0" applyFont="1" applyFill="1" applyBorder="1" applyAlignment="1">
      <alignment horizontal="left" vertical="center" wrapText="1"/>
    </xf>
    <xf numFmtId="164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horizontal="left" vertical="center" wrapText="1"/>
    </xf>
    <xf numFmtId="164" fontId="12" fillId="35" borderId="11" xfId="0" applyNumberFormat="1" applyFont="1" applyFill="1" applyBorder="1" applyAlignment="1">
      <alignment horizontal="right"/>
    </xf>
    <xf numFmtId="0" fontId="66" fillId="0" borderId="0" xfId="0" applyFont="1" applyAlignment="1">
      <alignment vertical="center"/>
    </xf>
    <xf numFmtId="49" fontId="8" fillId="0" borderId="18" xfId="53" applyNumberFormat="1" applyFont="1" applyBorder="1" applyAlignment="1">
      <alignment horizontal="center" vertical="center" wrapText="1"/>
      <protection/>
    </xf>
    <xf numFmtId="164" fontId="68" fillId="0" borderId="11" xfId="0" applyNumberFormat="1" applyFont="1" applyBorder="1" applyAlignment="1">
      <alignment/>
    </xf>
    <xf numFmtId="2" fontId="68" fillId="0" borderId="11" xfId="0" applyNumberFormat="1" applyFont="1" applyBorder="1" applyAlignment="1">
      <alignment/>
    </xf>
    <xf numFmtId="0" fontId="4" fillId="0" borderId="0" xfId="53" applyFont="1" applyAlignment="1">
      <alignment vertical="center"/>
      <protection/>
    </xf>
    <xf numFmtId="0" fontId="1" fillId="0" borderId="0" xfId="53" applyAlignment="1">
      <alignment vertical="center"/>
      <protection/>
    </xf>
    <xf numFmtId="0" fontId="1" fillId="0" borderId="0" xfId="53" applyAlignment="1">
      <alignment horizontal="right" vertical="center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1" fillId="35" borderId="0" xfId="0" applyFont="1" applyFill="1" applyAlignment="1">
      <alignment vertical="center"/>
    </xf>
    <xf numFmtId="49" fontId="7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49" fontId="9" fillId="0" borderId="11" xfId="53" applyNumberFormat="1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8" fillId="0" borderId="11" xfId="53" applyFont="1" applyBorder="1" applyAlignment="1">
      <alignment vertical="center"/>
      <protection/>
    </xf>
    <xf numFmtId="0" fontId="63" fillId="0" borderId="11" xfId="53" applyFont="1" applyBorder="1" applyAlignment="1">
      <alignment vertical="center"/>
      <protection/>
    </xf>
    <xf numFmtId="0" fontId="63" fillId="0" borderId="11" xfId="53" applyFont="1" applyBorder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13" fillId="0" borderId="0" xfId="53" applyFont="1" applyBorder="1" applyAlignment="1">
      <alignment horizontal="left" wrapText="1"/>
      <protection/>
    </xf>
    <xf numFmtId="49" fontId="56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horizontal="center" vertical="center"/>
    </xf>
    <xf numFmtId="164" fontId="70" fillId="0" borderId="11" xfId="0" applyNumberFormat="1" applyFont="1" applyBorder="1" applyAlignment="1">
      <alignment/>
    </xf>
    <xf numFmtId="173" fontId="9" fillId="0" borderId="15" xfId="53" applyNumberFormat="1" applyFont="1" applyBorder="1" applyAlignment="1">
      <alignment horizontal="left" vertical="center"/>
      <protection/>
    </xf>
    <xf numFmtId="166" fontId="9" fillId="0" borderId="15" xfId="53" applyNumberFormat="1" applyFont="1" applyBorder="1" applyAlignment="1">
      <alignment horizontal="left" vertical="center"/>
      <protection/>
    </xf>
    <xf numFmtId="2" fontId="9" fillId="0" borderId="17" xfId="53" applyNumberFormat="1" applyFont="1" applyBorder="1" applyAlignment="1">
      <alignment horizontal="left" vertical="center"/>
      <protection/>
    </xf>
    <xf numFmtId="49" fontId="9" fillId="0" borderId="11" xfId="53" applyNumberFormat="1" applyFont="1" applyBorder="1" applyAlignment="1">
      <alignment horizontal="left" vertical="center"/>
      <protection/>
    </xf>
    <xf numFmtId="1" fontId="65" fillId="0" borderId="11" xfId="0" applyNumberFormat="1" applyFont="1" applyBorder="1" applyAlignment="1">
      <alignment horizontal="left" vertical="center"/>
    </xf>
    <xf numFmtId="2" fontId="65" fillId="0" borderId="11" xfId="0" applyNumberFormat="1" applyFont="1" applyBorder="1" applyAlignment="1">
      <alignment horizontal="left" vertical="center"/>
    </xf>
    <xf numFmtId="0" fontId="63" fillId="0" borderId="11" xfId="0" applyNumberFormat="1" applyFont="1" applyBorder="1" applyAlignment="1">
      <alignment horizontal="left" vertical="center"/>
    </xf>
    <xf numFmtId="2" fontId="63" fillId="0" borderId="11" xfId="0" applyNumberFormat="1" applyFont="1" applyBorder="1" applyAlignment="1">
      <alignment horizontal="left" vertical="center"/>
    </xf>
    <xf numFmtId="2" fontId="63" fillId="0" borderId="11" xfId="53" applyNumberFormat="1" applyFont="1" applyBorder="1" applyAlignment="1">
      <alignment horizontal="left" vertical="center"/>
      <protection/>
    </xf>
    <xf numFmtId="1" fontId="63" fillId="0" borderId="11" xfId="53" applyNumberFormat="1" applyFont="1" applyBorder="1" applyAlignment="1">
      <alignment horizontal="left" vertical="center"/>
      <protection/>
    </xf>
    <xf numFmtId="1" fontId="9" fillId="0" borderId="11" xfId="53" applyNumberFormat="1" applyFont="1" applyBorder="1" applyAlignment="1">
      <alignment horizontal="left" vertical="center"/>
      <protection/>
    </xf>
    <xf numFmtId="2" fontId="9" fillId="0" borderId="11" xfId="53" applyNumberFormat="1" applyFont="1" applyBorder="1" applyAlignment="1">
      <alignment horizontal="left" vertical="center"/>
      <protection/>
    </xf>
    <xf numFmtId="1" fontId="8" fillId="0" borderId="16" xfId="53" applyNumberFormat="1" applyFont="1" applyBorder="1" applyAlignment="1">
      <alignment horizontal="left" vertical="center"/>
      <protection/>
    </xf>
    <xf numFmtId="2" fontId="8" fillId="0" borderId="16" xfId="53" applyNumberFormat="1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2" fontId="8" fillId="0" borderId="11" xfId="53" applyNumberFormat="1" applyFont="1" applyBorder="1" applyAlignment="1">
      <alignment horizontal="left" vertical="center"/>
      <protection/>
    </xf>
    <xf numFmtId="174" fontId="8" fillId="0" borderId="11" xfId="53" applyNumberFormat="1" applyFont="1" applyBorder="1" applyAlignment="1">
      <alignment horizontal="left" vertical="center"/>
      <protection/>
    </xf>
    <xf numFmtId="1" fontId="65" fillId="0" borderId="11" xfId="53" applyNumberFormat="1" applyFont="1" applyBorder="1" applyAlignment="1">
      <alignment horizontal="left" vertical="center"/>
      <protection/>
    </xf>
    <xf numFmtId="2" fontId="65" fillId="0" borderId="11" xfId="53" applyNumberFormat="1" applyFont="1" applyBorder="1" applyAlignment="1">
      <alignment horizontal="left" vertical="center"/>
      <protection/>
    </xf>
    <xf numFmtId="1" fontId="63" fillId="0" borderId="16" xfId="53" applyNumberFormat="1" applyFont="1" applyBorder="1" applyAlignment="1">
      <alignment horizontal="left" vertical="center"/>
      <protection/>
    </xf>
    <xf numFmtId="2" fontId="63" fillId="0" borderId="16" xfId="53" applyNumberFormat="1" applyFont="1" applyBorder="1" applyAlignment="1">
      <alignment horizontal="left" vertical="center"/>
      <protection/>
    </xf>
    <xf numFmtId="0" fontId="63" fillId="0" borderId="11" xfId="53" applyFont="1" applyBorder="1" applyAlignment="1">
      <alignment horizontal="left" vertical="center"/>
      <protection/>
    </xf>
    <xf numFmtId="0" fontId="8" fillId="0" borderId="0" xfId="53" applyFont="1" applyAlignment="1">
      <alignment horizontal="left" vertical="center"/>
      <protection/>
    </xf>
    <xf numFmtId="2" fontId="12" fillId="35" borderId="11" xfId="0" applyNumberFormat="1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Fill="1" applyBorder="1" applyAlignment="1">
      <alignment/>
    </xf>
    <xf numFmtId="0" fontId="12" fillId="10" borderId="11" xfId="0" applyFont="1" applyFill="1" applyBorder="1" applyAlignment="1">
      <alignment horizontal="left" vertical="center" wrapText="1"/>
    </xf>
    <xf numFmtId="2" fontId="12" fillId="10" borderId="11" xfId="0" applyNumberFormat="1" applyFont="1" applyFill="1" applyBorder="1" applyAlignment="1">
      <alignment horizontal="right"/>
    </xf>
    <xf numFmtId="0" fontId="11" fillId="10" borderId="11" xfId="0" applyFont="1" applyFill="1" applyBorder="1" applyAlignment="1">
      <alignment horizontal="left" vertical="center" wrapText="1"/>
    </xf>
    <xf numFmtId="2" fontId="11" fillId="10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 horizontal="left" vertical="center" wrapText="1"/>
    </xf>
    <xf numFmtId="2" fontId="12" fillId="36" borderId="11" xfId="0" applyNumberFormat="1" applyFont="1" applyFill="1" applyBorder="1" applyAlignment="1">
      <alignment horizontal="right"/>
    </xf>
    <xf numFmtId="0" fontId="11" fillId="36" borderId="11" xfId="0" applyFont="1" applyFill="1" applyBorder="1" applyAlignment="1">
      <alignment horizontal="left" vertical="center" wrapText="1"/>
    </xf>
    <xf numFmtId="2" fontId="11" fillId="36" borderId="11" xfId="0" applyNumberFormat="1" applyFont="1" applyFill="1" applyBorder="1" applyAlignment="1">
      <alignment horizontal="right"/>
    </xf>
    <xf numFmtId="0" fontId="68" fillId="34" borderId="11" xfId="0" applyFont="1" applyFill="1" applyBorder="1" applyAlignment="1">
      <alignment horizontal="left" vertical="center" wrapText="1"/>
    </xf>
    <xf numFmtId="164" fontId="70" fillId="34" borderId="11" xfId="0" applyNumberFormat="1" applyFont="1" applyFill="1" applyBorder="1" applyAlignment="1">
      <alignment horizontal="right"/>
    </xf>
    <xf numFmtId="164" fontId="68" fillId="34" borderId="11" xfId="0" applyNumberFormat="1" applyFont="1" applyFill="1" applyBorder="1" applyAlignment="1">
      <alignment horizontal="right"/>
    </xf>
    <xf numFmtId="0" fontId="68" fillId="34" borderId="11" xfId="0" applyFont="1" applyFill="1" applyBorder="1" applyAlignment="1">
      <alignment horizontal="left" vertical="center" wrapText="1"/>
    </xf>
    <xf numFmtId="164" fontId="68" fillId="34" borderId="11" xfId="53" applyNumberFormat="1" applyFont="1" applyFill="1" applyBorder="1" applyAlignment="1">
      <alignment horizontal="right"/>
      <protection/>
    </xf>
    <xf numFmtId="164" fontId="12" fillId="37" borderId="11" xfId="0" applyNumberFormat="1" applyFont="1" applyFill="1" applyBorder="1" applyAlignment="1">
      <alignment horizontal="right"/>
    </xf>
    <xf numFmtId="2" fontId="12" fillId="37" borderId="11" xfId="0" applyNumberFormat="1" applyFont="1" applyFill="1" applyBorder="1" applyAlignment="1">
      <alignment horizontal="right"/>
    </xf>
    <xf numFmtId="0" fontId="11" fillId="37" borderId="11" xfId="0" applyFont="1" applyFill="1" applyBorder="1" applyAlignment="1">
      <alignment horizontal="left" vertical="center" wrapText="1"/>
    </xf>
    <xf numFmtId="164" fontId="11" fillId="37" borderId="11" xfId="0" applyNumberFormat="1" applyFont="1" applyFill="1" applyBorder="1" applyAlignment="1">
      <alignment horizontal="right"/>
    </xf>
    <xf numFmtId="0" fontId="12" fillId="8" borderId="11" xfId="0" applyFont="1" applyFill="1" applyBorder="1" applyAlignment="1">
      <alignment horizontal="left" vertical="center" wrapText="1"/>
    </xf>
    <xf numFmtId="164" fontId="12" fillId="8" borderId="11" xfId="0" applyNumberFormat="1" applyFont="1" applyFill="1" applyBorder="1" applyAlignment="1">
      <alignment horizontal="right"/>
    </xf>
    <xf numFmtId="2" fontId="12" fillId="8" borderId="11" xfId="0" applyNumberFormat="1" applyFont="1" applyFill="1" applyBorder="1" applyAlignment="1">
      <alignment horizontal="right"/>
    </xf>
    <xf numFmtId="0" fontId="11" fillId="8" borderId="11" xfId="0" applyFont="1" applyFill="1" applyBorder="1" applyAlignment="1">
      <alignment horizontal="left" vertical="center" wrapText="1"/>
    </xf>
    <xf numFmtId="164" fontId="11" fillId="8" borderId="11" xfId="0" applyNumberFormat="1" applyFont="1" applyFill="1" applyBorder="1" applyAlignment="1">
      <alignment horizontal="right"/>
    </xf>
    <xf numFmtId="2" fontId="11" fillId="8" borderId="11" xfId="0" applyNumberFormat="1" applyFont="1" applyFill="1" applyBorder="1" applyAlignment="1">
      <alignment horizontal="right"/>
    </xf>
    <xf numFmtId="49" fontId="11" fillId="13" borderId="19" xfId="0" applyNumberFormat="1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left" vertical="center" wrapText="1"/>
    </xf>
    <xf numFmtId="2" fontId="12" fillId="13" borderId="11" xfId="0" applyNumberFormat="1" applyFont="1" applyFill="1" applyBorder="1" applyAlignment="1">
      <alignment horizontal="right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2" fontId="11" fillId="13" borderId="11" xfId="0" applyNumberFormat="1" applyFont="1" applyFill="1" applyBorder="1" applyAlignment="1">
      <alignment horizontal="right"/>
    </xf>
    <xf numFmtId="49" fontId="11" fillId="13" borderId="19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left" vertical="center" wrapText="1"/>
    </xf>
    <xf numFmtId="2" fontId="68" fillId="36" borderId="11" xfId="0" applyNumberFormat="1" applyFont="1" applyFill="1" applyBorder="1" applyAlignment="1">
      <alignment horizontal="right"/>
    </xf>
    <xf numFmtId="2" fontId="68" fillId="8" borderId="11" xfId="0" applyNumberFormat="1" applyFont="1" applyFill="1" applyBorder="1" applyAlignment="1">
      <alignment horizontal="right"/>
    </xf>
    <xf numFmtId="49" fontId="14" fillId="0" borderId="0" xfId="53" applyNumberFormat="1" applyFont="1" applyAlignment="1">
      <alignment horizontal="center" vertical="center"/>
      <protection/>
    </xf>
    <xf numFmtId="2" fontId="2" fillId="0" borderId="0" xfId="0" applyNumberFormat="1" applyFont="1" applyFill="1" applyBorder="1" applyAlignment="1">
      <alignment/>
    </xf>
    <xf numFmtId="2" fontId="1" fillId="0" borderId="0" xfId="53" applyNumberFormat="1">
      <alignment/>
      <protection/>
    </xf>
    <xf numFmtId="177" fontId="3" fillId="0" borderId="0" xfId="53" applyNumberFormat="1" applyFont="1">
      <alignment/>
      <protection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6" fontId="56" fillId="0" borderId="0" xfId="0" applyNumberFormat="1" applyFont="1" applyAlignment="1">
      <alignment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74" fillId="0" borderId="0" xfId="0" applyFont="1" applyAlignment="1">
      <alignment/>
    </xf>
    <xf numFmtId="0" fontId="63" fillId="35" borderId="0" xfId="0" applyFont="1" applyFill="1" applyAlignment="1">
      <alignment/>
    </xf>
    <xf numFmtId="49" fontId="63" fillId="0" borderId="0" xfId="0" applyNumberFormat="1" applyFont="1" applyAlignment="1">
      <alignment/>
    </xf>
    <xf numFmtId="49" fontId="8" fillId="0" borderId="20" xfId="53" applyNumberFormat="1" applyFont="1" applyBorder="1" applyAlignment="1">
      <alignment horizontal="center" wrapText="1"/>
      <protection/>
    </xf>
    <xf numFmtId="49" fontId="8" fillId="0" borderId="21" xfId="53" applyNumberFormat="1" applyFont="1" applyBorder="1" applyAlignment="1">
      <alignment horizontal="center" wrapText="1"/>
      <protection/>
    </xf>
    <xf numFmtId="49" fontId="9" fillId="0" borderId="17" xfId="53" applyNumberFormat="1" applyFont="1" applyFill="1" applyBorder="1" applyAlignment="1">
      <alignment horizontal="left" vertical="center" wrapText="1"/>
      <protection/>
    </xf>
    <xf numFmtId="166" fontId="9" fillId="0" borderId="17" xfId="53" applyNumberFormat="1" applyFont="1" applyBorder="1" applyAlignment="1">
      <alignment horizontal="center" vertical="center"/>
      <protection/>
    </xf>
    <xf numFmtId="2" fontId="9" fillId="0" borderId="17" xfId="53" applyNumberFormat="1" applyFont="1" applyBorder="1" applyAlignment="1">
      <alignment horizontal="center" vertical="center"/>
      <protection/>
    </xf>
    <xf numFmtId="49" fontId="8" fillId="0" borderId="16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wrapText="1"/>
      <protection/>
    </xf>
    <xf numFmtId="2" fontId="6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6" fontId="8" fillId="0" borderId="11" xfId="53" applyNumberFormat="1" applyFont="1" applyBorder="1" applyAlignment="1">
      <alignment vertical="center"/>
      <protection/>
    </xf>
    <xf numFmtId="0" fontId="8" fillId="0" borderId="11" xfId="53" applyNumberFormat="1" applyFont="1" applyBorder="1" applyAlignment="1">
      <alignment vertical="center"/>
      <protection/>
    </xf>
    <xf numFmtId="2" fontId="63" fillId="0" borderId="11" xfId="0" applyNumberFormat="1" applyFont="1" applyBorder="1" applyAlignment="1">
      <alignment horizontal="center" vertical="center"/>
    </xf>
    <xf numFmtId="2" fontId="63" fillId="0" borderId="11" xfId="53" applyNumberFormat="1" applyFont="1" applyBorder="1" applyAlignment="1">
      <alignment horizontal="center" vertical="center"/>
      <protection/>
    </xf>
    <xf numFmtId="2" fontId="63" fillId="35" borderId="11" xfId="53" applyNumberFormat="1" applyFont="1" applyFill="1" applyBorder="1" applyAlignment="1">
      <alignment horizontal="center" vertical="center"/>
      <protection/>
    </xf>
    <xf numFmtId="0" fontId="74" fillId="0" borderId="16" xfId="0" applyFont="1" applyFill="1" applyBorder="1" applyAlignment="1">
      <alignment wrapText="1"/>
    </xf>
    <xf numFmtId="2" fontId="9" fillId="35" borderId="11" xfId="53" applyNumberFormat="1" applyFont="1" applyFill="1" applyBorder="1" applyAlignment="1">
      <alignment horizontal="center" vertical="center"/>
      <protection/>
    </xf>
    <xf numFmtId="2" fontId="9" fillId="0" borderId="11" xfId="53" applyNumberFormat="1" applyFont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wrapText="1"/>
      <protection/>
    </xf>
    <xf numFmtId="2" fontId="8" fillId="0" borderId="16" xfId="53" applyNumberFormat="1" applyFont="1" applyBorder="1" applyAlignment="1">
      <alignment horizontal="center" vertical="center"/>
      <protection/>
    </xf>
    <xf numFmtId="0" fontId="8" fillId="0" borderId="11" xfId="53" applyFont="1" applyBorder="1">
      <alignment/>
      <protection/>
    </xf>
    <xf numFmtId="0" fontId="8" fillId="0" borderId="11" xfId="53" applyFont="1" applyBorder="1" applyAlignment="1">
      <alignment horizontal="right"/>
      <protection/>
    </xf>
    <xf numFmtId="2" fontId="8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49" fontId="65" fillId="0" borderId="11" xfId="53" applyNumberFormat="1" applyFont="1" applyFill="1" applyBorder="1" applyAlignment="1">
      <alignment wrapText="1"/>
      <protection/>
    </xf>
    <xf numFmtId="2" fontId="65" fillId="35" borderId="11" xfId="53" applyNumberFormat="1" applyFont="1" applyFill="1" applyBorder="1" applyAlignment="1">
      <alignment horizontal="center" vertical="center"/>
      <protection/>
    </xf>
    <xf numFmtId="2" fontId="65" fillId="0" borderId="11" xfId="53" applyNumberFormat="1" applyFont="1" applyBorder="1" applyAlignment="1">
      <alignment horizontal="center" vertical="center"/>
      <protection/>
    </xf>
    <xf numFmtId="49" fontId="63" fillId="0" borderId="16" xfId="53" applyNumberFormat="1" applyFont="1" applyBorder="1" applyAlignment="1">
      <alignment horizontal="center" vertical="center"/>
      <protection/>
    </xf>
    <xf numFmtId="49" fontId="63" fillId="0" borderId="16" xfId="53" applyNumberFormat="1" applyFont="1" applyFill="1" applyBorder="1" applyAlignment="1">
      <alignment wrapText="1"/>
      <protection/>
    </xf>
    <xf numFmtId="164" fontId="63" fillId="0" borderId="16" xfId="53" applyNumberFormat="1" applyFont="1" applyBorder="1" applyAlignment="1">
      <alignment horizontal="center" vertical="center"/>
      <protection/>
    </xf>
    <xf numFmtId="49" fontId="63" fillId="0" borderId="11" xfId="53" applyNumberFormat="1" applyFont="1" applyBorder="1" applyAlignment="1">
      <alignment horizontal="center" vertical="center"/>
      <protection/>
    </xf>
    <xf numFmtId="0" fontId="63" fillId="0" borderId="11" xfId="0" applyFont="1" applyBorder="1" applyAlignment="1">
      <alignment wrapText="1"/>
    </xf>
    <xf numFmtId="0" fontId="63" fillId="0" borderId="11" xfId="53" applyFont="1" applyBorder="1">
      <alignment/>
      <protection/>
    </xf>
    <xf numFmtId="0" fontId="63" fillId="0" borderId="11" xfId="53" applyFont="1" applyBorder="1" applyAlignment="1">
      <alignment horizontal="right"/>
      <protection/>
    </xf>
    <xf numFmtId="164" fontId="63" fillId="0" borderId="11" xfId="53" applyNumberFormat="1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 vertical="center"/>
      <protection/>
    </xf>
    <xf numFmtId="1" fontId="65" fillId="0" borderId="11" xfId="0" applyNumberFormat="1" applyFont="1" applyBorder="1" applyAlignment="1">
      <alignment horizontal="center" vertical="center"/>
    </xf>
    <xf numFmtId="0" fontId="63" fillId="0" borderId="11" xfId="0" applyNumberFormat="1" applyFont="1" applyBorder="1" applyAlignment="1">
      <alignment horizontal="center" vertical="center"/>
    </xf>
    <xf numFmtId="1" fontId="63" fillId="0" borderId="11" xfId="53" applyNumberFormat="1" applyFont="1" applyBorder="1" applyAlignment="1">
      <alignment horizontal="center" vertical="center"/>
      <protection/>
    </xf>
    <xf numFmtId="1" fontId="9" fillId="0" borderId="11" xfId="53" applyNumberFormat="1" applyFont="1" applyBorder="1" applyAlignment="1">
      <alignment horizontal="center" vertical="center"/>
      <protection/>
    </xf>
    <xf numFmtId="1" fontId="8" fillId="0" borderId="16" xfId="53" applyNumberFormat="1" applyFont="1" applyBorder="1" applyAlignment="1">
      <alignment horizontal="center" vertical="center"/>
      <protection/>
    </xf>
    <xf numFmtId="1" fontId="65" fillId="0" borderId="11" xfId="53" applyNumberFormat="1" applyFont="1" applyBorder="1" applyAlignment="1">
      <alignment horizontal="center" vertical="center"/>
      <protection/>
    </xf>
    <xf numFmtId="1" fontId="63" fillId="0" borderId="16" xfId="53" applyNumberFormat="1" applyFont="1" applyBorder="1" applyAlignment="1">
      <alignment horizontal="center" vertical="center"/>
      <protection/>
    </xf>
    <xf numFmtId="0" fontId="63" fillId="0" borderId="11" xfId="53" applyFont="1" applyBorder="1" applyAlignment="1">
      <alignment horizontal="center"/>
      <protection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2" fontId="65" fillId="35" borderId="1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75" fillId="35" borderId="11" xfId="0" applyNumberFormat="1" applyFont="1" applyFill="1" applyBorder="1" applyAlignment="1">
      <alignment horizontal="right"/>
    </xf>
    <xf numFmtId="49" fontId="8" fillId="0" borderId="20" xfId="53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2" fontId="63" fillId="0" borderId="16" xfId="53" applyNumberFormat="1" applyFont="1" applyBorder="1" applyAlignment="1">
      <alignment horizontal="center" vertical="center"/>
      <protection/>
    </xf>
    <xf numFmtId="2" fontId="63" fillId="0" borderId="11" xfId="53" applyNumberFormat="1" applyFont="1" applyBorder="1" applyAlignment="1">
      <alignment horizontal="center"/>
      <protection/>
    </xf>
    <xf numFmtId="2" fontId="68" fillId="34" borderId="11" xfId="53" applyNumberFormat="1" applyFont="1" applyFill="1" applyBorder="1" applyAlignment="1">
      <alignment horizontal="right"/>
      <protection/>
    </xf>
    <xf numFmtId="2" fontId="68" fillId="34" borderId="11" xfId="0" applyNumberFormat="1" applyFont="1" applyFill="1" applyBorder="1" applyAlignment="1">
      <alignment horizontal="right"/>
    </xf>
    <xf numFmtId="2" fontId="70" fillId="34" borderId="11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2" fontId="68" fillId="0" borderId="0" xfId="0" applyNumberFormat="1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0" xfId="0" applyFont="1" applyAlignment="1">
      <alignment horizontal="left"/>
    </xf>
    <xf numFmtId="2" fontId="6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15" fillId="0" borderId="11" xfId="53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72" fillId="0" borderId="11" xfId="0" applyFont="1" applyBorder="1" applyAlignment="1">
      <alignment vertical="center" wrapText="1"/>
    </xf>
    <xf numFmtId="2" fontId="72" fillId="35" borderId="11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3" fillId="0" borderId="0" xfId="0" applyFont="1" applyAlignment="1">
      <alignment vertical="center"/>
    </xf>
    <xf numFmtId="0" fontId="63" fillId="0" borderId="23" xfId="0" applyFont="1" applyBorder="1" applyAlignment="1">
      <alignment/>
    </xf>
    <xf numFmtId="2" fontId="66" fillId="0" borderId="11" xfId="0" applyNumberFormat="1" applyFont="1" applyBorder="1" applyAlignment="1">
      <alignment horizontal="center" vertical="center"/>
    </xf>
    <xf numFmtId="164" fontId="70" fillId="0" borderId="0" xfId="0" applyNumberFormat="1" applyFont="1" applyBorder="1" applyAlignment="1">
      <alignment/>
    </xf>
    <xf numFmtId="164" fontId="68" fillId="35" borderId="0" xfId="0" applyNumberFormat="1" applyFont="1" applyFill="1" applyBorder="1" applyAlignment="1">
      <alignment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65" fillId="0" borderId="11" xfId="0" applyFont="1" applyBorder="1" applyAlignment="1">
      <alignment/>
    </xf>
    <xf numFmtId="0" fontId="70" fillId="35" borderId="11" xfId="0" applyFont="1" applyFill="1" applyBorder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/>
    </xf>
    <xf numFmtId="49" fontId="63" fillId="0" borderId="11" xfId="0" applyNumberFormat="1" applyFont="1" applyBorder="1" applyAlignment="1">
      <alignment wrapText="1"/>
    </xf>
    <xf numFmtId="49" fontId="63" fillId="0" borderId="11" xfId="0" applyNumberFormat="1" applyFont="1" applyBorder="1" applyAlignment="1">
      <alignment/>
    </xf>
    <xf numFmtId="49" fontId="65" fillId="0" borderId="11" xfId="0" applyNumberFormat="1" applyFont="1" applyBorder="1" applyAlignment="1">
      <alignment wrapText="1"/>
    </xf>
    <xf numFmtId="2" fontId="66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0" borderId="16" xfId="0" applyFont="1" applyBorder="1" applyAlignment="1">
      <alignment vertical="center" wrapText="1"/>
    </xf>
    <xf numFmtId="49" fontId="65" fillId="35" borderId="16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/>
    </xf>
    <xf numFmtId="2" fontId="63" fillId="0" borderId="16" xfId="0" applyNumberFormat="1" applyFont="1" applyBorder="1" applyAlignment="1">
      <alignment horizontal="center" vertical="center"/>
    </xf>
    <xf numFmtId="2" fontId="63" fillId="0" borderId="16" xfId="0" applyNumberFormat="1" applyFont="1" applyFill="1" applyBorder="1" applyAlignment="1">
      <alignment horizontal="center" vertical="center"/>
    </xf>
    <xf numFmtId="49" fontId="65" fillId="35" borderId="17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Border="1" applyAlignment="1">
      <alignment/>
    </xf>
    <xf numFmtId="2" fontId="63" fillId="0" borderId="17" xfId="0" applyNumberFormat="1" applyFont="1" applyBorder="1" applyAlignment="1">
      <alignment horizontal="center" vertical="center"/>
    </xf>
    <xf numFmtId="2" fontId="63" fillId="0" borderId="17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/>
    </xf>
    <xf numFmtId="49" fontId="65" fillId="0" borderId="17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vertical="center"/>
    </xf>
    <xf numFmtId="49" fontId="65" fillId="35" borderId="16" xfId="0" applyNumberFormat="1" applyFont="1" applyFill="1" applyBorder="1" applyAlignment="1">
      <alignment/>
    </xf>
    <xf numFmtId="2" fontId="72" fillId="35" borderId="16" xfId="0" applyNumberFormat="1" applyFont="1" applyFill="1" applyBorder="1" applyAlignment="1">
      <alignment horizontal="center" vertical="center"/>
    </xf>
    <xf numFmtId="2" fontId="72" fillId="0" borderId="16" xfId="0" applyNumberFormat="1" applyFont="1" applyFill="1" applyBorder="1" applyAlignment="1">
      <alignment horizontal="center" vertical="center"/>
    </xf>
    <xf numFmtId="2" fontId="66" fillId="35" borderId="11" xfId="0" applyNumberFormat="1" applyFont="1" applyFill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2" fontId="65" fillId="0" borderId="17" xfId="0" applyNumberFormat="1" applyFont="1" applyFill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2" fontId="66" fillId="35" borderId="17" xfId="0" applyNumberFormat="1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49" fontId="65" fillId="35" borderId="11" xfId="0" applyNumberFormat="1" applyFont="1" applyFill="1" applyBorder="1" applyAlignment="1">
      <alignment vertical="center"/>
    </xf>
    <xf numFmtId="49" fontId="65" fillId="35" borderId="17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8" fillId="0" borderId="16" xfId="0" applyFont="1" applyBorder="1" applyAlignment="1">
      <alignment horizontal="center" wrapText="1"/>
    </xf>
    <xf numFmtId="0" fontId="68" fillId="0" borderId="16" xfId="0" applyFont="1" applyBorder="1" applyAlignment="1">
      <alignment horizontal="center" vertical="center" wrapText="1"/>
    </xf>
    <xf numFmtId="2" fontId="2" fillId="35" borderId="0" xfId="0" applyNumberFormat="1" applyFont="1" applyFill="1" applyBorder="1" applyAlignment="1">
      <alignment horizontal="center"/>
    </xf>
    <xf numFmtId="2" fontId="7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2" fontId="48" fillId="0" borderId="0" xfId="0" applyNumberFormat="1" applyFont="1" applyAlignment="1">
      <alignment/>
    </xf>
    <xf numFmtId="2" fontId="15" fillId="33" borderId="11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0" fontId="65" fillId="38" borderId="24" xfId="0" applyFont="1" applyFill="1" applyBorder="1" applyAlignment="1">
      <alignment horizontal="center"/>
    </xf>
    <xf numFmtId="0" fontId="65" fillId="38" borderId="25" xfId="0" applyFont="1" applyFill="1" applyBorder="1" applyAlignment="1">
      <alignment horizontal="center"/>
    </xf>
    <xf numFmtId="0" fontId="65" fillId="38" borderId="26" xfId="0" applyFont="1" applyFill="1" applyBorder="1" applyAlignment="1">
      <alignment horizontal="center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7" fillId="38" borderId="31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65" fillId="38" borderId="32" xfId="0" applyFont="1" applyFill="1" applyBorder="1" applyAlignment="1">
      <alignment horizontal="center"/>
    </xf>
    <xf numFmtId="0" fontId="65" fillId="38" borderId="23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72" fillId="35" borderId="31" xfId="0" applyFont="1" applyFill="1" applyBorder="1" applyAlignment="1">
      <alignment horizontal="center"/>
    </xf>
    <xf numFmtId="0" fontId="72" fillId="35" borderId="14" xfId="0" applyFont="1" applyFill="1" applyBorder="1" applyAlignment="1">
      <alignment horizontal="center"/>
    </xf>
    <xf numFmtId="0" fontId="72" fillId="35" borderId="13" xfId="0" applyFont="1" applyFill="1" applyBorder="1" applyAlignment="1">
      <alignment horizontal="center"/>
    </xf>
    <xf numFmtId="0" fontId="65" fillId="39" borderId="31" xfId="0" applyFont="1" applyFill="1" applyBorder="1" applyAlignment="1">
      <alignment horizontal="center"/>
    </xf>
    <xf numFmtId="0" fontId="65" fillId="39" borderId="14" xfId="0" applyFont="1" applyFill="1" applyBorder="1" applyAlignment="1">
      <alignment horizontal="center"/>
    </xf>
    <xf numFmtId="0" fontId="65" fillId="39" borderId="13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49" fontId="8" fillId="0" borderId="38" xfId="53" applyNumberFormat="1" applyFont="1" applyBorder="1" applyAlignment="1">
      <alignment horizontal="center" vertical="center" wrapText="1"/>
      <protection/>
    </xf>
    <xf numFmtId="49" fontId="8" fillId="0" borderId="30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49" fontId="8" fillId="0" borderId="17" xfId="53" applyNumberFormat="1" applyFont="1" applyFill="1" applyBorder="1" applyAlignment="1">
      <alignment horizontal="center" vertical="center" wrapText="1"/>
      <protection/>
    </xf>
    <xf numFmtId="49" fontId="8" fillId="0" borderId="27" xfId="53" applyNumberFormat="1" applyFont="1" applyBorder="1" applyAlignment="1">
      <alignment horizontal="center" vertical="center" wrapText="1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49" fontId="8" fillId="0" borderId="39" xfId="53" applyNumberFormat="1" applyFont="1" applyBorder="1" applyAlignment="1">
      <alignment vertical="center"/>
      <protection/>
    </xf>
    <xf numFmtId="0" fontId="63" fillId="0" borderId="19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49" fontId="9" fillId="0" borderId="39" xfId="53" applyNumberFormat="1" applyFont="1" applyFill="1" applyBorder="1" applyAlignment="1">
      <alignment horizontal="left" vertical="center" wrapText="1"/>
      <protection/>
    </xf>
    <xf numFmtId="0" fontId="63" fillId="0" borderId="19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49" fontId="9" fillId="0" borderId="39" xfId="53" applyNumberFormat="1" applyFont="1" applyFill="1" applyBorder="1" applyAlignment="1">
      <alignment vertical="center" wrapText="1"/>
      <protection/>
    </xf>
    <xf numFmtId="0" fontId="63" fillId="0" borderId="19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49" fontId="63" fillId="0" borderId="16" xfId="53" applyNumberFormat="1" applyFont="1" applyFill="1" applyBorder="1" applyAlignment="1">
      <alignment horizontal="center" vertical="center" wrapText="1"/>
      <protection/>
    </xf>
    <xf numFmtId="49" fontId="63" fillId="0" borderId="17" xfId="53" applyNumberFormat="1" applyFont="1" applyFill="1" applyBorder="1" applyAlignment="1">
      <alignment horizontal="center" vertical="center" wrapText="1"/>
      <protection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/>
    </xf>
    <xf numFmtId="49" fontId="11" fillId="35" borderId="19" xfId="0" applyNumberFormat="1" applyFont="1" applyFill="1" applyBorder="1" applyAlignment="1">
      <alignment horizontal="center" vertical="center"/>
    </xf>
    <xf numFmtId="49" fontId="11" fillId="35" borderId="17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68" fillId="37" borderId="11" xfId="0" applyFont="1" applyFill="1" applyBorder="1" applyAlignment="1">
      <alignment/>
    </xf>
    <xf numFmtId="0" fontId="69" fillId="37" borderId="11" xfId="0" applyFont="1" applyFill="1" applyBorder="1" applyAlignment="1">
      <alignment horizontal="left" vertical="center" wrapText="1"/>
    </xf>
    <xf numFmtId="0" fontId="68" fillId="37" borderId="11" xfId="0" applyFont="1" applyFill="1" applyBorder="1" applyAlignment="1">
      <alignment horizontal="left" vertical="center" wrapText="1"/>
    </xf>
    <xf numFmtId="49" fontId="11" fillId="13" borderId="16" xfId="0" applyNumberFormat="1" applyFont="1" applyFill="1" applyBorder="1" applyAlignment="1">
      <alignment horizontal="center" vertical="center"/>
    </xf>
    <xf numFmtId="49" fontId="11" fillId="13" borderId="19" xfId="0" applyNumberFormat="1" applyFont="1" applyFill="1" applyBorder="1" applyAlignment="1">
      <alignment horizontal="center" vertical="center"/>
    </xf>
    <xf numFmtId="49" fontId="11" fillId="13" borderId="17" xfId="0" applyNumberFormat="1" applyFont="1" applyFill="1" applyBorder="1" applyAlignment="1">
      <alignment horizontal="center" vertical="center"/>
    </xf>
    <xf numFmtId="0" fontId="69" fillId="8" borderId="11" xfId="0" applyFont="1" applyFill="1" applyBorder="1" applyAlignment="1">
      <alignment horizontal="left" vertical="center" wrapText="1"/>
    </xf>
    <xf numFmtId="0" fontId="68" fillId="8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8" fillId="0" borderId="0" xfId="0" applyFont="1" applyAlignment="1">
      <alignment horizontal="right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left" vertical="center" wrapText="1"/>
    </xf>
    <xf numFmtId="0" fontId="68" fillId="34" borderId="11" xfId="0" applyFont="1" applyFill="1" applyBorder="1" applyAlignment="1">
      <alignment horizontal="left" vertical="center" wrapText="1"/>
    </xf>
    <xf numFmtId="0" fontId="68" fillId="8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10" borderId="16" xfId="0" applyFont="1" applyFill="1" applyBorder="1" applyAlignment="1">
      <alignment horizontal="center" vertical="center"/>
    </xf>
    <xf numFmtId="0" fontId="68" fillId="10" borderId="19" xfId="0" applyFont="1" applyFill="1" applyBorder="1" applyAlignment="1">
      <alignment horizontal="center" vertical="center"/>
    </xf>
    <xf numFmtId="0" fontId="68" fillId="1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41" xfId="53" applyNumberFormat="1" applyFont="1" applyBorder="1" applyAlignment="1">
      <alignment horizontal="center" vertical="center" wrapText="1"/>
      <protection/>
    </xf>
    <xf numFmtId="49" fontId="8" fillId="0" borderId="42" xfId="53" applyNumberFormat="1" applyFont="1" applyBorder="1" applyAlignment="1">
      <alignment horizontal="center" vertical="center" wrapText="1"/>
      <protection/>
    </xf>
    <xf numFmtId="49" fontId="8" fillId="0" borderId="15" xfId="53" applyNumberFormat="1" applyFont="1" applyBorder="1" applyAlignment="1">
      <alignment horizontal="center" vertical="center" wrapText="1"/>
      <protection/>
    </xf>
    <xf numFmtId="49" fontId="8" fillId="0" borderId="2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wrapText="1"/>
      <protection/>
    </xf>
    <xf numFmtId="0" fontId="63" fillId="0" borderId="0" xfId="0" applyFont="1" applyBorder="1" applyAlignment="1">
      <alignment horizontal="left" vertical="top" wrapText="1"/>
    </xf>
    <xf numFmtId="49" fontId="8" fillId="0" borderId="19" xfId="53" applyNumberFormat="1" applyFont="1" applyBorder="1" applyAlignment="1">
      <alignment/>
      <protection/>
    </xf>
    <xf numFmtId="0" fontId="63" fillId="0" borderId="19" xfId="0" applyFont="1" applyBorder="1" applyAlignment="1">
      <alignment/>
    </xf>
    <xf numFmtId="49" fontId="9" fillId="0" borderId="19" xfId="53" applyNumberFormat="1" applyFont="1" applyFill="1" applyBorder="1" applyAlignment="1">
      <alignment horizontal="left" vertical="center" wrapText="1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49" fontId="8" fillId="0" borderId="15" xfId="53" applyNumberFormat="1" applyFont="1" applyBorder="1" applyAlignment="1">
      <alignment horizontal="left" vertical="center" wrapText="1"/>
      <protection/>
    </xf>
    <xf numFmtId="49" fontId="8" fillId="0" borderId="43" xfId="53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right" vertical="top"/>
    </xf>
    <xf numFmtId="0" fontId="13" fillId="0" borderId="0" xfId="53" applyFont="1" applyBorder="1" applyAlignment="1">
      <alignment horizontal="left" vertical="top" wrapText="1"/>
      <protection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66" fillId="0" borderId="0" xfId="0" applyFont="1" applyAlignment="1">
      <alignment horizontal="left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5" fillId="0" borderId="0" xfId="0" applyFont="1" applyAlignment="1">
      <alignment horizontal="center"/>
    </xf>
    <xf numFmtId="2" fontId="61" fillId="0" borderId="11" xfId="0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49" fontId="65" fillId="35" borderId="16" xfId="0" applyNumberFormat="1" applyFont="1" applyFill="1" applyBorder="1" applyAlignment="1">
      <alignment horizontal="center" vertical="center"/>
    </xf>
    <xf numFmtId="49" fontId="65" fillId="35" borderId="17" xfId="0" applyNumberFormat="1" applyFont="1" applyFill="1" applyBorder="1" applyAlignment="1">
      <alignment horizontal="center" vertical="center"/>
    </xf>
    <xf numFmtId="0" fontId="68" fillId="35" borderId="16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7">
      <selection activeCell="F22" sqref="F22:F23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8.8515625" style="0" customWidth="1"/>
    <col min="4" max="4" width="6.57421875" style="0" customWidth="1"/>
    <col min="5" max="5" width="8.00390625" style="0" customWidth="1"/>
    <col min="6" max="6" width="7.7109375" style="0" customWidth="1"/>
    <col min="7" max="7" width="8.00390625" style="0" customWidth="1"/>
    <col min="8" max="8" width="8.28125" style="0" customWidth="1"/>
    <col min="9" max="9" width="7.8515625" style="0" customWidth="1"/>
    <col min="10" max="10" width="8.140625" style="0" customWidth="1"/>
  </cols>
  <sheetData>
    <row r="1" spans="1:10" ht="14.25">
      <c r="A1" s="20"/>
      <c r="B1" s="20"/>
      <c r="C1" s="20"/>
      <c r="D1" s="20"/>
      <c r="E1" s="20"/>
      <c r="F1" s="20"/>
      <c r="G1" s="20"/>
      <c r="H1" s="359" t="s">
        <v>114</v>
      </c>
      <c r="I1" s="359"/>
      <c r="J1" s="359"/>
    </row>
    <row r="2" spans="2:10" ht="75" customHeight="1">
      <c r="B2" s="20"/>
      <c r="C2" s="20"/>
      <c r="D2" s="20"/>
      <c r="E2" s="20"/>
      <c r="F2" s="20"/>
      <c r="G2" s="20"/>
      <c r="H2" s="367" t="s">
        <v>126</v>
      </c>
      <c r="I2" s="368"/>
      <c r="J2" s="368"/>
    </row>
    <row r="3" spans="1:10" ht="21.75" customHeight="1">
      <c r="A3" s="369" t="s">
        <v>41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6.5" customHeight="1">
      <c r="A4" s="20"/>
      <c r="B4" s="20"/>
      <c r="C4" s="20"/>
      <c r="D4" s="20"/>
      <c r="E4" s="20"/>
      <c r="F4" s="20"/>
      <c r="G4" s="20"/>
      <c r="H4" s="21"/>
      <c r="I4" s="22"/>
      <c r="J4" s="22"/>
    </row>
    <row r="5" spans="1:10" ht="14.25">
      <c r="A5" s="29" t="s">
        <v>42</v>
      </c>
      <c r="B5" s="20"/>
      <c r="C5" s="20"/>
      <c r="D5" s="30" t="s">
        <v>53</v>
      </c>
      <c r="E5" s="31"/>
      <c r="F5" s="31"/>
      <c r="G5" s="31"/>
      <c r="H5" s="31"/>
      <c r="I5" s="31"/>
      <c r="J5" s="32"/>
    </row>
    <row r="6" spans="1:10" ht="14.25">
      <c r="A6" s="29" t="s">
        <v>43</v>
      </c>
      <c r="B6" s="20"/>
      <c r="C6" s="20"/>
      <c r="D6" s="48" t="s">
        <v>70</v>
      </c>
      <c r="E6" s="20"/>
      <c r="F6" s="20"/>
      <c r="G6" s="20"/>
      <c r="H6" s="20"/>
      <c r="I6" s="20"/>
      <c r="J6" s="20"/>
    </row>
    <row r="7" spans="1:10" ht="12.7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1" s="2" customFormat="1" ht="15" thickBot="1">
      <c r="A8" s="371" t="s">
        <v>115</v>
      </c>
      <c r="B8" s="354" t="s">
        <v>1</v>
      </c>
      <c r="C8" s="354" t="s">
        <v>2</v>
      </c>
      <c r="D8" s="357" t="s">
        <v>124</v>
      </c>
      <c r="E8" s="357"/>
      <c r="F8" s="357"/>
      <c r="G8" s="357"/>
      <c r="H8" s="357"/>
      <c r="I8" s="357"/>
      <c r="J8" s="358"/>
      <c r="K8" s="1"/>
    </row>
    <row r="9" spans="1:11" s="2" customFormat="1" ht="29.25" customHeight="1" thickBot="1">
      <c r="A9" s="372"/>
      <c r="B9" s="355"/>
      <c r="C9" s="355"/>
      <c r="D9" s="33" t="s">
        <v>119</v>
      </c>
      <c r="E9" s="33" t="s">
        <v>120</v>
      </c>
      <c r="F9" s="33" t="s">
        <v>121</v>
      </c>
      <c r="G9" s="33" t="s">
        <v>122</v>
      </c>
      <c r="H9" s="33" t="s">
        <v>123</v>
      </c>
      <c r="I9" s="33" t="s">
        <v>10</v>
      </c>
      <c r="J9" s="33" t="s">
        <v>11</v>
      </c>
      <c r="K9" s="1"/>
    </row>
    <row r="10" spans="1:14" s="2" customFormat="1" ht="42" customHeight="1" thickBot="1">
      <c r="A10" s="373"/>
      <c r="B10" s="356"/>
      <c r="C10" s="356"/>
      <c r="D10" s="33" t="s">
        <v>3</v>
      </c>
      <c r="E10" s="33" t="s">
        <v>4</v>
      </c>
      <c r="F10" s="33" t="s">
        <v>5</v>
      </c>
      <c r="G10" s="33" t="s">
        <v>5</v>
      </c>
      <c r="H10" s="33" t="s">
        <v>5</v>
      </c>
      <c r="I10" s="33" t="s">
        <v>5</v>
      </c>
      <c r="J10" s="33" t="s">
        <v>5</v>
      </c>
      <c r="K10" s="1"/>
      <c r="N10" s="1"/>
    </row>
    <row r="11" spans="1:10" ht="14.25">
      <c r="A11" s="351" t="s">
        <v>52</v>
      </c>
      <c r="B11" s="352"/>
      <c r="C11" s="352"/>
      <c r="D11" s="352"/>
      <c r="E11" s="352"/>
      <c r="F11" s="352"/>
      <c r="G11" s="352"/>
      <c r="H11" s="352"/>
      <c r="I11" s="352"/>
      <c r="J11" s="353"/>
    </row>
    <row r="12" spans="1:10" ht="63" customHeight="1">
      <c r="A12" s="34">
        <v>1</v>
      </c>
      <c r="B12" s="35" t="s">
        <v>71</v>
      </c>
      <c r="C12" s="35" t="s">
        <v>125</v>
      </c>
      <c r="D12" s="36">
        <v>15.9</v>
      </c>
      <c r="E12" s="36">
        <v>16.1</v>
      </c>
      <c r="F12" s="36">
        <v>16.2</v>
      </c>
      <c r="G12" s="36">
        <v>16.3</v>
      </c>
      <c r="H12" s="36">
        <v>16.9</v>
      </c>
      <c r="I12" s="36">
        <v>17.1</v>
      </c>
      <c r="J12" s="37">
        <v>17.4</v>
      </c>
    </row>
    <row r="13" spans="1:10" ht="48">
      <c r="A13" s="34">
        <v>2</v>
      </c>
      <c r="B13" s="35" t="s">
        <v>73</v>
      </c>
      <c r="C13" s="35" t="s">
        <v>54</v>
      </c>
      <c r="D13" s="35">
        <v>0.01</v>
      </c>
      <c r="E13" s="35">
        <v>0.01</v>
      </c>
      <c r="F13" s="35">
        <v>0.01</v>
      </c>
      <c r="G13" s="35">
        <v>0.01</v>
      </c>
      <c r="H13" s="35">
        <v>0.01</v>
      </c>
      <c r="I13" s="35">
        <v>0</v>
      </c>
      <c r="J13" s="38">
        <v>0</v>
      </c>
    </row>
    <row r="14" spans="1:10" ht="36">
      <c r="A14" s="39">
        <v>3</v>
      </c>
      <c r="B14" s="35" t="s">
        <v>69</v>
      </c>
      <c r="C14" s="38" t="s">
        <v>54</v>
      </c>
      <c r="D14" s="36">
        <v>67</v>
      </c>
      <c r="E14" s="36">
        <v>60</v>
      </c>
      <c r="F14" s="36">
        <v>53</v>
      </c>
      <c r="G14" s="36">
        <v>46</v>
      </c>
      <c r="H14" s="36">
        <v>39</v>
      </c>
      <c r="I14" s="36">
        <v>33</v>
      </c>
      <c r="J14" s="36">
        <v>30</v>
      </c>
    </row>
    <row r="15" spans="1:10" ht="24">
      <c r="A15" s="34">
        <v>4</v>
      </c>
      <c r="B15" s="36" t="s">
        <v>75</v>
      </c>
      <c r="C15" s="38" t="s">
        <v>54</v>
      </c>
      <c r="D15" s="38">
        <v>3</v>
      </c>
      <c r="E15" s="38">
        <v>3</v>
      </c>
      <c r="F15" s="38">
        <v>3</v>
      </c>
      <c r="G15" s="38">
        <v>3</v>
      </c>
      <c r="H15" s="38">
        <v>3</v>
      </c>
      <c r="I15" s="38">
        <v>3</v>
      </c>
      <c r="J15" s="38">
        <v>3</v>
      </c>
    </row>
    <row r="16" spans="1:10" ht="54" customHeight="1">
      <c r="A16" s="34">
        <v>5</v>
      </c>
      <c r="B16" s="54" t="s">
        <v>92</v>
      </c>
      <c r="C16" s="38" t="s">
        <v>93</v>
      </c>
      <c r="D16" s="38">
        <v>0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0</v>
      </c>
    </row>
    <row r="17" spans="1:10" ht="14.25" customHeight="1">
      <c r="A17" s="363" t="s">
        <v>68</v>
      </c>
      <c r="B17" s="364"/>
      <c r="C17" s="364"/>
      <c r="D17" s="364"/>
      <c r="E17" s="364"/>
      <c r="F17" s="364"/>
      <c r="G17" s="364"/>
      <c r="H17" s="364"/>
      <c r="I17" s="364"/>
      <c r="J17" s="364"/>
    </row>
    <row r="18" spans="1:10" ht="41.25" customHeight="1">
      <c r="A18" s="34">
        <v>1</v>
      </c>
      <c r="B18" s="53" t="s">
        <v>82</v>
      </c>
      <c r="C18" s="38" t="s">
        <v>83</v>
      </c>
      <c r="D18" s="37" t="s">
        <v>84</v>
      </c>
      <c r="E18" s="37" t="s">
        <v>84</v>
      </c>
      <c r="F18" s="37" t="s">
        <v>84</v>
      </c>
      <c r="G18" s="37" t="s">
        <v>84</v>
      </c>
      <c r="H18" s="37" t="s">
        <v>84</v>
      </c>
      <c r="I18" s="37" t="s">
        <v>84</v>
      </c>
      <c r="J18" s="37" t="s">
        <v>84</v>
      </c>
    </row>
    <row r="19" spans="1:10" ht="46.5" customHeight="1">
      <c r="A19" s="34">
        <v>2</v>
      </c>
      <c r="B19" s="40" t="s">
        <v>106</v>
      </c>
      <c r="C19" s="38" t="s">
        <v>107</v>
      </c>
      <c r="D19" s="37">
        <v>0</v>
      </c>
      <c r="E19" s="37">
        <v>35</v>
      </c>
      <c r="F19" s="37">
        <v>80</v>
      </c>
      <c r="G19" s="37">
        <v>120</v>
      </c>
      <c r="H19" s="37">
        <v>145</v>
      </c>
      <c r="I19" s="37">
        <v>170</v>
      </c>
      <c r="J19" s="37">
        <v>195</v>
      </c>
    </row>
    <row r="20" spans="1:10" ht="36.75" customHeight="1">
      <c r="A20" s="34">
        <v>3</v>
      </c>
      <c r="B20" s="53" t="s">
        <v>78</v>
      </c>
      <c r="C20" s="35" t="s">
        <v>72</v>
      </c>
      <c r="D20" s="35">
        <v>15</v>
      </c>
      <c r="E20" s="35">
        <v>20</v>
      </c>
      <c r="F20" s="35">
        <v>60</v>
      </c>
      <c r="G20" s="35">
        <v>77</v>
      </c>
      <c r="H20" s="35">
        <v>92</v>
      </c>
      <c r="I20" s="35">
        <v>130</v>
      </c>
      <c r="J20" s="38">
        <v>160</v>
      </c>
    </row>
    <row r="21" spans="1:10" ht="14.25">
      <c r="A21" s="365" t="s">
        <v>74</v>
      </c>
      <c r="B21" s="366"/>
      <c r="C21" s="366"/>
      <c r="D21" s="366"/>
      <c r="E21" s="366"/>
      <c r="F21" s="366"/>
      <c r="G21" s="366"/>
      <c r="H21" s="366"/>
      <c r="I21" s="366"/>
      <c r="J21" s="366"/>
    </row>
    <row r="22" spans="1:10" ht="24">
      <c r="A22" s="49">
        <v>1</v>
      </c>
      <c r="B22" s="55" t="s">
        <v>85</v>
      </c>
      <c r="C22" s="42" t="s">
        <v>54</v>
      </c>
      <c r="D22" s="42">
        <v>0</v>
      </c>
      <c r="E22" s="42">
        <v>0</v>
      </c>
      <c r="F22" s="42">
        <v>97</v>
      </c>
      <c r="G22" s="42">
        <v>95</v>
      </c>
      <c r="H22" s="42">
        <v>90</v>
      </c>
      <c r="I22" s="42">
        <v>86</v>
      </c>
      <c r="J22" s="42">
        <v>82</v>
      </c>
    </row>
    <row r="23" spans="1:10" ht="27" customHeight="1">
      <c r="A23" s="49">
        <v>2</v>
      </c>
      <c r="B23" s="56" t="s">
        <v>87</v>
      </c>
      <c r="C23" s="41" t="s">
        <v>54</v>
      </c>
      <c r="D23" s="42">
        <v>23.8</v>
      </c>
      <c r="E23" s="42">
        <v>26.5</v>
      </c>
      <c r="F23" s="42">
        <v>80</v>
      </c>
      <c r="G23" s="42">
        <v>85</v>
      </c>
      <c r="H23" s="42">
        <v>90</v>
      </c>
      <c r="I23" s="42">
        <v>95</v>
      </c>
      <c r="J23" s="42">
        <v>100</v>
      </c>
    </row>
    <row r="24" spans="1:10" ht="27" customHeight="1">
      <c r="A24" s="50"/>
      <c r="B24" s="51"/>
      <c r="C24" s="51"/>
      <c r="D24" s="52"/>
      <c r="E24" s="52"/>
      <c r="F24" s="52"/>
      <c r="G24" s="52"/>
      <c r="H24" s="52"/>
      <c r="I24" s="52"/>
      <c r="J24" s="52"/>
    </row>
    <row r="25" spans="1:10" ht="27" customHeight="1">
      <c r="A25" s="47"/>
      <c r="B25" s="45"/>
      <c r="C25" s="45"/>
      <c r="D25" s="46"/>
      <c r="E25" s="46"/>
      <c r="F25" s="46"/>
      <c r="G25" s="46"/>
      <c r="H25" s="46"/>
      <c r="I25" s="46"/>
      <c r="J25" s="46"/>
    </row>
    <row r="26" spans="1:10" ht="15" customHeight="1">
      <c r="A26" s="360" t="s">
        <v>76</v>
      </c>
      <c r="B26" s="361"/>
      <c r="C26" s="361"/>
      <c r="D26" s="361"/>
      <c r="E26" s="361"/>
      <c r="F26" s="361"/>
      <c r="G26" s="361"/>
      <c r="H26" s="361"/>
      <c r="I26" s="361"/>
      <c r="J26" s="362"/>
    </row>
    <row r="27" spans="1:10" ht="51" customHeight="1">
      <c r="A27" s="34">
        <v>1</v>
      </c>
      <c r="B27" s="57" t="s">
        <v>116</v>
      </c>
      <c r="C27" s="43" t="s">
        <v>72</v>
      </c>
      <c r="D27" s="38">
        <v>0</v>
      </c>
      <c r="E27" s="38">
        <v>50</v>
      </c>
      <c r="F27" s="38">
        <v>1000</v>
      </c>
      <c r="G27" s="38">
        <v>1200</v>
      </c>
      <c r="H27" s="38">
        <v>1400</v>
      </c>
      <c r="I27" s="38">
        <v>1600</v>
      </c>
      <c r="J27" s="44">
        <v>1800</v>
      </c>
    </row>
    <row r="28" spans="1:10" ht="27" customHeight="1">
      <c r="A28" s="34">
        <v>2</v>
      </c>
      <c r="B28" s="35" t="s">
        <v>89</v>
      </c>
      <c r="C28" s="43" t="s">
        <v>90</v>
      </c>
      <c r="D28" s="38">
        <v>0</v>
      </c>
      <c r="E28" s="38">
        <v>0</v>
      </c>
      <c r="F28" s="38">
        <v>0</v>
      </c>
      <c r="G28" s="38">
        <v>1</v>
      </c>
      <c r="H28" s="38">
        <v>0</v>
      </c>
      <c r="I28" s="38">
        <v>0</v>
      </c>
      <c r="J28" s="38">
        <v>0</v>
      </c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2" ht="14.25">
      <c r="F32" s="19"/>
    </row>
  </sheetData>
  <sheetProtection/>
  <mergeCells count="11">
    <mergeCell ref="A8:A10"/>
    <mergeCell ref="A11:J11"/>
    <mergeCell ref="B8:B10"/>
    <mergeCell ref="C8:C10"/>
    <mergeCell ref="D8:J8"/>
    <mergeCell ref="H1:J1"/>
    <mergeCell ref="A26:J26"/>
    <mergeCell ref="A17:J17"/>
    <mergeCell ref="A21:J21"/>
    <mergeCell ref="H2:J2"/>
    <mergeCell ref="A3:J3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P32" sqref="P32"/>
    </sheetView>
  </sheetViews>
  <sheetFormatPr defaultColWidth="9.140625" defaultRowHeight="15"/>
  <cols>
    <col min="1" max="1" width="14.57421875" style="0" customWidth="1"/>
    <col min="2" max="2" width="27.28125" style="0" customWidth="1"/>
    <col min="3" max="3" width="14.7109375" style="0" customWidth="1"/>
    <col min="4" max="4" width="5.140625" style="0" customWidth="1"/>
    <col min="5" max="5" width="4.421875" style="0" customWidth="1"/>
    <col min="6" max="6" width="4.8515625" style="0" customWidth="1"/>
    <col min="7" max="7" width="5.28125" style="0" customWidth="1"/>
    <col min="8" max="8" width="5.57421875" style="0" hidden="1" customWidth="1"/>
    <col min="9" max="9" width="5.8515625" style="0" hidden="1" customWidth="1"/>
    <col min="10" max="10" width="3.8515625" style="0" hidden="1" customWidth="1"/>
    <col min="11" max="11" width="6.00390625" style="0" hidden="1" customWidth="1"/>
    <col min="12" max="12" width="6.8515625" style="0" customWidth="1"/>
    <col min="13" max="13" width="12.00390625" style="0" customWidth="1"/>
    <col min="14" max="15" width="11.57421875" style="0" customWidth="1"/>
    <col min="16" max="16" width="10.57421875" style="311" customWidth="1"/>
    <col min="17" max="17" width="11.00390625" style="0" customWidth="1"/>
  </cols>
  <sheetData>
    <row r="1" spans="1:17" ht="54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84" t="s">
        <v>192</v>
      </c>
      <c r="M1" s="484"/>
      <c r="N1" s="484"/>
      <c r="O1" s="484"/>
      <c r="P1" s="484"/>
      <c r="Q1" s="484"/>
    </row>
    <row r="2" spans="1:17" ht="44.25" customHeight="1">
      <c r="A2" s="31"/>
      <c r="B2" s="31"/>
      <c r="C2" s="31"/>
      <c r="D2" s="31"/>
      <c r="E2" s="31"/>
      <c r="F2" s="31"/>
      <c r="G2" s="31"/>
      <c r="H2" s="31"/>
      <c r="I2" s="297"/>
      <c r="J2" s="31"/>
      <c r="K2" s="31"/>
      <c r="L2" s="484" t="s">
        <v>191</v>
      </c>
      <c r="M2" s="484"/>
      <c r="N2" s="484"/>
      <c r="O2" s="484"/>
      <c r="P2" s="484"/>
      <c r="Q2" s="484"/>
    </row>
    <row r="3" spans="1:17" ht="15">
      <c r="A3" s="503" t="s">
        <v>165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</row>
    <row r="4" spans="1:17" ht="52.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513" t="s">
        <v>192</v>
      </c>
      <c r="M4" s="513"/>
      <c r="N4" s="513"/>
      <c r="O4" s="513"/>
      <c r="P4" s="513"/>
      <c r="Q4" s="513"/>
    </row>
    <row r="5" spans="1:17" ht="42.7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484" t="s">
        <v>191</v>
      </c>
      <c r="M5" s="484"/>
      <c r="N5" s="484"/>
      <c r="O5" s="484"/>
      <c r="P5" s="484"/>
      <c r="Q5" s="484"/>
    </row>
    <row r="6" spans="1:18" ht="15">
      <c r="A6" s="342"/>
      <c r="B6" s="514" t="s">
        <v>165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</row>
    <row r="7" spans="1:17" ht="14.25">
      <c r="A7" s="504" t="s">
        <v>166</v>
      </c>
      <c r="B7" s="504"/>
      <c r="C7" s="504"/>
      <c r="D7" s="288" t="s">
        <v>53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306"/>
      <c r="Q7" s="31"/>
    </row>
    <row r="8" spans="1:17" ht="14.25">
      <c r="A8" s="504" t="s">
        <v>167</v>
      </c>
      <c r="B8" s="504"/>
      <c r="C8" s="504"/>
      <c r="D8" s="289" t="s">
        <v>168</v>
      </c>
      <c r="E8" s="289"/>
      <c r="F8" s="289"/>
      <c r="G8" s="289"/>
      <c r="H8" s="289"/>
      <c r="I8" s="289"/>
      <c r="J8" s="289"/>
      <c r="K8" s="289"/>
      <c r="L8" s="289"/>
      <c r="M8" s="31"/>
      <c r="N8" s="31"/>
      <c r="O8" s="31"/>
      <c r="P8" s="306"/>
      <c r="Q8" s="31"/>
    </row>
    <row r="9" spans="1:17" ht="14.25">
      <c r="A9" s="282" t="s">
        <v>24</v>
      </c>
      <c r="B9" s="282" t="s">
        <v>169</v>
      </c>
      <c r="C9" s="294" t="s">
        <v>22</v>
      </c>
      <c r="D9" s="283" t="s">
        <v>170</v>
      </c>
      <c r="E9" s="282"/>
      <c r="F9" s="282"/>
      <c r="G9" s="283" t="s">
        <v>23</v>
      </c>
      <c r="H9" s="282"/>
      <c r="I9" s="282"/>
      <c r="J9" s="282"/>
      <c r="K9" s="282"/>
      <c r="L9" s="282" t="s">
        <v>171</v>
      </c>
      <c r="M9" s="282"/>
      <c r="N9" s="282"/>
      <c r="O9" s="282"/>
      <c r="P9" s="307"/>
      <c r="Q9" s="284"/>
    </row>
    <row r="10" spans="1:17" ht="14.25">
      <c r="A10" s="282"/>
      <c r="B10" s="282"/>
      <c r="C10" s="294"/>
      <c r="D10" s="282" t="s">
        <v>14</v>
      </c>
      <c r="E10" s="282" t="s">
        <v>15</v>
      </c>
      <c r="F10" s="282" t="s">
        <v>16</v>
      </c>
      <c r="G10" s="282" t="s">
        <v>17</v>
      </c>
      <c r="H10" s="282" t="s">
        <v>18</v>
      </c>
      <c r="I10" s="282" t="s">
        <v>19</v>
      </c>
      <c r="J10" s="282" t="s">
        <v>20</v>
      </c>
      <c r="K10" s="282" t="s">
        <v>21</v>
      </c>
      <c r="L10" s="287">
        <v>2013</v>
      </c>
      <c r="M10" s="287">
        <v>2014</v>
      </c>
      <c r="N10" s="287">
        <v>2015</v>
      </c>
      <c r="O10" s="287">
        <v>2016</v>
      </c>
      <c r="P10" s="308">
        <v>2017</v>
      </c>
      <c r="Q10" s="287">
        <v>2018</v>
      </c>
    </row>
    <row r="11" spans="1:17" ht="15" customHeight="1">
      <c r="A11" s="505" t="s">
        <v>172</v>
      </c>
      <c r="B11" s="507" t="s">
        <v>53</v>
      </c>
      <c r="C11" s="295"/>
      <c r="D11" s="300"/>
      <c r="E11" s="300"/>
      <c r="F11" s="300"/>
      <c r="G11" s="301"/>
      <c r="H11" s="301"/>
      <c r="I11" s="301"/>
      <c r="J11" s="301"/>
      <c r="K11" s="301"/>
      <c r="L11" s="329"/>
      <c r="M11" s="508">
        <f>M13+M27+M32</f>
        <v>31454.97</v>
      </c>
      <c r="N11" s="508">
        <f>N13+N27+N32</f>
        <v>82518.45999999999</v>
      </c>
      <c r="O11" s="508">
        <f>O13+O27+O32</f>
        <v>33198.309</v>
      </c>
      <c r="P11" s="515">
        <f>P13+P27+P32</f>
        <v>18423.28</v>
      </c>
      <c r="Q11" s="508">
        <f>Q13+Q27+Q32</f>
        <v>19326.82</v>
      </c>
    </row>
    <row r="12" spans="1:17" ht="42.75" customHeight="1">
      <c r="A12" s="506"/>
      <c r="B12" s="507"/>
      <c r="C12" s="298" t="s">
        <v>168</v>
      </c>
      <c r="D12" s="304" t="s">
        <v>194</v>
      </c>
      <c r="E12" s="302"/>
      <c r="F12" s="302"/>
      <c r="G12" s="302"/>
      <c r="H12" s="302"/>
      <c r="I12" s="302"/>
      <c r="J12" s="302"/>
      <c r="K12" s="303"/>
      <c r="L12" s="329">
        <f aca="true" t="shared" si="0" ref="L12:L22">L15</f>
        <v>0</v>
      </c>
      <c r="M12" s="508"/>
      <c r="N12" s="508"/>
      <c r="O12" s="508"/>
      <c r="P12" s="515"/>
      <c r="Q12" s="508"/>
    </row>
    <row r="13" spans="1:17" ht="48" customHeight="1">
      <c r="A13" s="299" t="s">
        <v>173</v>
      </c>
      <c r="B13" s="299" t="s">
        <v>180</v>
      </c>
      <c r="C13" s="296" t="s">
        <v>37</v>
      </c>
      <c r="D13" s="300" t="s">
        <v>194</v>
      </c>
      <c r="E13" s="300" t="s">
        <v>195</v>
      </c>
      <c r="F13" s="300"/>
      <c r="G13" s="301"/>
      <c r="H13" s="301"/>
      <c r="I13" s="301"/>
      <c r="J13" s="301"/>
      <c r="K13" s="301"/>
      <c r="L13" s="329">
        <f t="shared" si="0"/>
        <v>0</v>
      </c>
      <c r="M13" s="286">
        <f>M14+M17+M25</f>
        <v>19916.73</v>
      </c>
      <c r="N13" s="286">
        <f>N14+N17+N21+N25</f>
        <v>62018.71</v>
      </c>
      <c r="O13" s="286">
        <f>O14+O17+O21+O25</f>
        <v>29686.935</v>
      </c>
      <c r="P13" s="309">
        <f>P14+P17+P21+P25</f>
        <v>14946.08</v>
      </c>
      <c r="Q13" s="286">
        <f>Q14+Q17+Q21+Q25</f>
        <v>16987.92</v>
      </c>
    </row>
    <row r="14" spans="1:17" ht="12" customHeight="1">
      <c r="A14" s="510" t="s">
        <v>174</v>
      </c>
      <c r="B14" s="510" t="s">
        <v>181</v>
      </c>
      <c r="C14" s="296" t="s">
        <v>37</v>
      </c>
      <c r="D14" s="313"/>
      <c r="E14" s="313"/>
      <c r="F14" s="313"/>
      <c r="G14" s="326"/>
      <c r="H14" s="326"/>
      <c r="I14" s="326"/>
      <c r="J14" s="326"/>
      <c r="K14" s="326"/>
      <c r="L14" s="329">
        <f t="shared" si="0"/>
        <v>0</v>
      </c>
      <c r="M14" s="327">
        <f>M15+M16</f>
        <v>5332.36</v>
      </c>
      <c r="N14" s="327">
        <v>12737.02</v>
      </c>
      <c r="O14" s="327">
        <f>O15+O16</f>
        <v>9789.592</v>
      </c>
      <c r="P14" s="328">
        <f>P15+P16</f>
        <v>5365.83</v>
      </c>
      <c r="Q14" s="327">
        <f>Q15+Q16</f>
        <v>2969.2</v>
      </c>
    </row>
    <row r="15" spans="1:17" ht="48" customHeight="1">
      <c r="A15" s="511"/>
      <c r="B15" s="511"/>
      <c r="C15" s="312" t="s">
        <v>211</v>
      </c>
      <c r="D15" s="313" t="s">
        <v>194</v>
      </c>
      <c r="E15" s="313" t="s">
        <v>195</v>
      </c>
      <c r="F15" s="313" t="s">
        <v>195</v>
      </c>
      <c r="G15" s="313" t="s">
        <v>196</v>
      </c>
      <c r="H15" s="313" t="s">
        <v>197</v>
      </c>
      <c r="I15" s="313" t="s">
        <v>198</v>
      </c>
      <c r="J15" s="313"/>
      <c r="K15" s="314"/>
      <c r="L15" s="329">
        <f t="shared" si="0"/>
        <v>0</v>
      </c>
      <c r="M15" s="315">
        <f>'Приложение № 6'!F27</f>
        <v>5205.5</v>
      </c>
      <c r="N15" s="315">
        <f>'Приложение № 6'!G27</f>
        <v>9878.29</v>
      </c>
      <c r="O15" s="315">
        <f>'Приложение № 6'!H27</f>
        <v>5663.458</v>
      </c>
      <c r="P15" s="316">
        <v>4057.95</v>
      </c>
      <c r="Q15" s="315">
        <f>'Приложение № 6'!J27</f>
        <v>100</v>
      </c>
    </row>
    <row r="16" spans="1:17" ht="56.25" customHeight="1">
      <c r="A16" s="512"/>
      <c r="B16" s="512"/>
      <c r="C16" s="343" t="s">
        <v>212</v>
      </c>
      <c r="D16" s="300" t="s">
        <v>194</v>
      </c>
      <c r="E16" s="300" t="s">
        <v>195</v>
      </c>
      <c r="F16" s="300" t="s">
        <v>195</v>
      </c>
      <c r="G16" s="300" t="s">
        <v>200</v>
      </c>
      <c r="H16" s="300" t="s">
        <v>197</v>
      </c>
      <c r="I16" s="300" t="s">
        <v>210</v>
      </c>
      <c r="J16" s="303"/>
      <c r="K16" s="303"/>
      <c r="L16" s="329">
        <f t="shared" si="0"/>
        <v>0</v>
      </c>
      <c r="M16" s="221">
        <f>'Приложение № 6'!F25</f>
        <v>126.86</v>
      </c>
      <c r="N16" s="221">
        <f>'Приложение № 6'!G25</f>
        <v>2858.73</v>
      </c>
      <c r="O16" s="221">
        <f>'Приложение № 6'!H25</f>
        <v>4126.134</v>
      </c>
      <c r="P16" s="310">
        <v>1307.88</v>
      </c>
      <c r="Q16" s="221">
        <v>2869.2</v>
      </c>
    </row>
    <row r="17" spans="1:17" ht="12" customHeight="1">
      <c r="A17" s="510" t="s">
        <v>175</v>
      </c>
      <c r="B17" s="510" t="s">
        <v>182</v>
      </c>
      <c r="C17" s="296" t="s">
        <v>37</v>
      </c>
      <c r="D17" s="317"/>
      <c r="E17" s="317"/>
      <c r="F17" s="317"/>
      <c r="G17" s="317"/>
      <c r="H17" s="317"/>
      <c r="I17" s="317"/>
      <c r="J17" s="318"/>
      <c r="K17" s="318"/>
      <c r="L17" s="329">
        <f t="shared" si="0"/>
        <v>0</v>
      </c>
      <c r="M17" s="330">
        <f>M18+M19+M20</f>
        <v>14584.369999999999</v>
      </c>
      <c r="N17" s="330">
        <f>N20+N19+N18</f>
        <v>8999.789999999999</v>
      </c>
      <c r="O17" s="330">
        <f>O20+O19+O18</f>
        <v>8038.080000000001</v>
      </c>
      <c r="P17" s="331">
        <f>P18</f>
        <v>898</v>
      </c>
      <c r="Q17" s="330">
        <f>Q18+Q19+Q20</f>
        <v>3339.02</v>
      </c>
    </row>
    <row r="18" spans="1:17" ht="44.25" customHeight="1">
      <c r="A18" s="511"/>
      <c r="B18" s="511"/>
      <c r="C18" s="312" t="s">
        <v>213</v>
      </c>
      <c r="D18" s="317" t="s">
        <v>194</v>
      </c>
      <c r="E18" s="317" t="s">
        <v>195</v>
      </c>
      <c r="F18" s="322" t="s">
        <v>198</v>
      </c>
      <c r="G18" s="324" t="s">
        <v>196</v>
      </c>
      <c r="H18" s="317" t="s">
        <v>194</v>
      </c>
      <c r="I18" s="317" t="s">
        <v>201</v>
      </c>
      <c r="J18" s="318"/>
      <c r="K18" s="318"/>
      <c r="L18" s="329">
        <f t="shared" si="0"/>
        <v>0</v>
      </c>
      <c r="M18" s="319">
        <v>6400.87</v>
      </c>
      <c r="N18" s="319">
        <v>2385.81</v>
      </c>
      <c r="O18" s="319">
        <v>1807.39</v>
      </c>
      <c r="P18" s="320">
        <v>898</v>
      </c>
      <c r="Q18" s="319">
        <v>1222.6</v>
      </c>
    </row>
    <row r="19" spans="1:17" ht="47.25" customHeight="1" hidden="1">
      <c r="A19" s="511"/>
      <c r="B19" s="511"/>
      <c r="C19" s="312" t="s">
        <v>168</v>
      </c>
      <c r="D19" s="317" t="s">
        <v>194</v>
      </c>
      <c r="E19" s="317" t="s">
        <v>195</v>
      </c>
      <c r="F19" s="322" t="s">
        <v>198</v>
      </c>
      <c r="G19" s="324" t="s">
        <v>196</v>
      </c>
      <c r="H19" s="317" t="s">
        <v>197</v>
      </c>
      <c r="I19" s="317" t="s">
        <v>195</v>
      </c>
      <c r="J19" s="318"/>
      <c r="K19" s="318"/>
      <c r="L19" s="329">
        <f t="shared" si="0"/>
        <v>0</v>
      </c>
      <c r="M19" s="319">
        <v>2311.61</v>
      </c>
      <c r="N19" s="319">
        <v>4882.24</v>
      </c>
      <c r="O19" s="319">
        <v>4639.54</v>
      </c>
      <c r="P19" s="320">
        <v>18</v>
      </c>
      <c r="Q19" s="319">
        <v>1218.42</v>
      </c>
    </row>
    <row r="20" spans="1:17" ht="50.25" customHeight="1" hidden="1">
      <c r="A20" s="512"/>
      <c r="B20" s="512"/>
      <c r="C20" s="312" t="s">
        <v>168</v>
      </c>
      <c r="D20" s="317" t="s">
        <v>194</v>
      </c>
      <c r="E20" s="317" t="s">
        <v>195</v>
      </c>
      <c r="F20" s="322" t="s">
        <v>198</v>
      </c>
      <c r="G20" s="324" t="s">
        <v>196</v>
      </c>
      <c r="H20" s="324" t="s">
        <v>202</v>
      </c>
      <c r="I20" s="324" t="s">
        <v>203</v>
      </c>
      <c r="J20" s="318"/>
      <c r="K20" s="318"/>
      <c r="L20" s="329">
        <f t="shared" si="0"/>
        <v>0</v>
      </c>
      <c r="M20" s="319">
        <v>5871.89</v>
      </c>
      <c r="N20" s="319">
        <f>'Приложение № 6'!G32</f>
        <v>1731.74</v>
      </c>
      <c r="O20" s="319">
        <v>1591.15</v>
      </c>
      <c r="P20" s="320">
        <v>7546.93</v>
      </c>
      <c r="Q20" s="319">
        <f>'Приложение № 6'!J32</f>
        <v>898</v>
      </c>
    </row>
    <row r="21" spans="1:17" ht="17.25" customHeight="1">
      <c r="A21" s="510" t="s">
        <v>176</v>
      </c>
      <c r="B21" s="510" t="s">
        <v>177</v>
      </c>
      <c r="C21" s="296" t="s">
        <v>37</v>
      </c>
      <c r="D21" s="329"/>
      <c r="E21" s="329"/>
      <c r="F21" s="329"/>
      <c r="G21" s="329"/>
      <c r="H21" s="329"/>
      <c r="I21" s="329"/>
      <c r="J21" s="329"/>
      <c r="K21" s="329"/>
      <c r="L21" s="329">
        <f t="shared" si="0"/>
        <v>0</v>
      </c>
      <c r="M21" s="286">
        <f>M23+M24+M26</f>
        <v>0</v>
      </c>
      <c r="N21" s="286">
        <f>N22+N23+N24</f>
        <v>40281.9</v>
      </c>
      <c r="O21" s="286">
        <f>O22+O23+O24</f>
        <v>11859.262999999999</v>
      </c>
      <c r="P21" s="286">
        <f>P22+P24</f>
        <v>8682.25</v>
      </c>
      <c r="Q21" s="286">
        <f>Q22+Q23+Q24</f>
        <v>10679.7</v>
      </c>
    </row>
    <row r="22" spans="1:17" ht="49.5" customHeight="1">
      <c r="A22" s="511"/>
      <c r="B22" s="511"/>
      <c r="C22" s="312" t="s">
        <v>168</v>
      </c>
      <c r="D22" s="300" t="s">
        <v>194</v>
      </c>
      <c r="E22" s="300" t="s">
        <v>195</v>
      </c>
      <c r="F22" s="322" t="s">
        <v>203</v>
      </c>
      <c r="G22" s="324" t="s">
        <v>196</v>
      </c>
      <c r="H22" s="324" t="s">
        <v>194</v>
      </c>
      <c r="I22" s="332" t="s">
        <v>204</v>
      </c>
      <c r="J22" s="335"/>
      <c r="K22" s="335"/>
      <c r="L22" s="329">
        <f t="shared" si="0"/>
        <v>0</v>
      </c>
      <c r="M22" s="221">
        <f>'Приложение № 6'!F35</f>
        <v>0</v>
      </c>
      <c r="N22" s="221">
        <f>'Приложение № 6'!G35</f>
        <v>0</v>
      </c>
      <c r="O22" s="335">
        <v>2207.4</v>
      </c>
      <c r="P22" s="335">
        <v>8641.54</v>
      </c>
      <c r="Q22" s="335">
        <v>1200</v>
      </c>
    </row>
    <row r="23" spans="1:17" ht="46.5" customHeight="1" hidden="1">
      <c r="A23" s="511"/>
      <c r="B23" s="511"/>
      <c r="C23" s="312" t="s">
        <v>168</v>
      </c>
      <c r="D23" s="300" t="s">
        <v>194</v>
      </c>
      <c r="E23" s="300" t="s">
        <v>195</v>
      </c>
      <c r="F23" s="322" t="s">
        <v>203</v>
      </c>
      <c r="G23" s="324" t="s">
        <v>196</v>
      </c>
      <c r="H23" s="324" t="s">
        <v>194</v>
      </c>
      <c r="I23" s="324" t="s">
        <v>205</v>
      </c>
      <c r="J23" s="318"/>
      <c r="K23" s="318"/>
      <c r="L23" s="329">
        <f>L27+L41+L36</f>
        <v>0</v>
      </c>
      <c r="M23" s="221">
        <f>'Приложение № 6'!F36</f>
        <v>0</v>
      </c>
      <c r="N23" s="319">
        <v>32400</v>
      </c>
      <c r="O23" s="221">
        <f>'Приложение № 6'!H36</f>
        <v>0</v>
      </c>
      <c r="P23" s="320">
        <v>2000</v>
      </c>
      <c r="Q23" s="221">
        <f>'Приложение № 6'!J36</f>
        <v>0</v>
      </c>
    </row>
    <row r="24" spans="1:17" ht="59.25" customHeight="1">
      <c r="A24" s="512"/>
      <c r="B24" s="512"/>
      <c r="C24" s="344" t="s">
        <v>214</v>
      </c>
      <c r="D24" s="300" t="s">
        <v>194</v>
      </c>
      <c r="E24" s="300" t="s">
        <v>195</v>
      </c>
      <c r="F24" s="322" t="s">
        <v>203</v>
      </c>
      <c r="G24" s="325" t="s">
        <v>200</v>
      </c>
      <c r="H24" s="332" t="s">
        <v>194</v>
      </c>
      <c r="I24" s="332" t="s">
        <v>204</v>
      </c>
      <c r="J24" s="303"/>
      <c r="K24" s="303"/>
      <c r="L24" s="221">
        <v>0</v>
      </c>
      <c r="M24" s="221">
        <f>'Приложение № 6'!F37</f>
        <v>0</v>
      </c>
      <c r="N24" s="221">
        <f>'Приложение № 6'!G37</f>
        <v>7881.9</v>
      </c>
      <c r="O24" s="221">
        <f>'Приложение № 6'!H37</f>
        <v>9651.863</v>
      </c>
      <c r="P24" s="310">
        <v>40.71</v>
      </c>
      <c r="Q24" s="221">
        <f>'Приложение № 6'!J37</f>
        <v>9479.7</v>
      </c>
    </row>
    <row r="25" spans="1:17" ht="21.75" customHeight="1">
      <c r="A25" s="510" t="s">
        <v>189</v>
      </c>
      <c r="B25" s="510" t="s">
        <v>184</v>
      </c>
      <c r="C25" s="296" t="s">
        <v>37</v>
      </c>
      <c r="D25" s="300"/>
      <c r="E25" s="300"/>
      <c r="F25" s="322"/>
      <c r="G25" s="325"/>
      <c r="H25" s="332"/>
      <c r="I25" s="332"/>
      <c r="J25" s="303"/>
      <c r="K25" s="303"/>
      <c r="L25" s="221">
        <v>0</v>
      </c>
      <c r="M25" s="217">
        <f>M26</f>
        <v>0</v>
      </c>
      <c r="N25" s="217">
        <f>N26</f>
        <v>0</v>
      </c>
      <c r="O25" s="217">
        <f>O26</f>
        <v>0</v>
      </c>
      <c r="P25" s="336">
        <f>P26</f>
        <v>0</v>
      </c>
      <c r="Q25" s="217">
        <f>Q26</f>
        <v>0</v>
      </c>
    </row>
    <row r="26" spans="1:17" ht="49.5" customHeight="1">
      <c r="A26" s="512"/>
      <c r="B26" s="512"/>
      <c r="C26" s="312" t="s">
        <v>215</v>
      </c>
      <c r="D26" s="300" t="s">
        <v>194</v>
      </c>
      <c r="E26" s="300" t="s">
        <v>195</v>
      </c>
      <c r="F26" s="322" t="s">
        <v>194</v>
      </c>
      <c r="G26" s="325" t="s">
        <v>196</v>
      </c>
      <c r="H26" s="323"/>
      <c r="I26" s="303"/>
      <c r="J26" s="303"/>
      <c r="K26" s="303"/>
      <c r="L26" s="221">
        <v>0</v>
      </c>
      <c r="M26" s="221">
        <f>'Приложение № 6'!F42</f>
        <v>0</v>
      </c>
      <c r="N26" s="221">
        <f>'Приложение № 6'!G42</f>
        <v>0</v>
      </c>
      <c r="O26" s="221">
        <f>'Приложение № 6'!H42</f>
        <v>0</v>
      </c>
      <c r="P26" s="310">
        <f>'Приложение № 6'!I42</f>
        <v>0</v>
      </c>
      <c r="Q26" s="221">
        <f>'Приложение № 6'!J42</f>
        <v>0</v>
      </c>
    </row>
    <row r="27" spans="1:17" ht="27" customHeight="1">
      <c r="A27" s="285" t="s">
        <v>178</v>
      </c>
      <c r="B27" s="299" t="s">
        <v>95</v>
      </c>
      <c r="C27" s="296" t="s">
        <v>37</v>
      </c>
      <c r="D27" s="300" t="s">
        <v>194</v>
      </c>
      <c r="E27" s="300" t="s">
        <v>198</v>
      </c>
      <c r="F27" s="300"/>
      <c r="G27" s="301"/>
      <c r="H27" s="301"/>
      <c r="I27" s="301"/>
      <c r="J27" s="301"/>
      <c r="K27" s="301"/>
      <c r="L27" s="221">
        <v>0</v>
      </c>
      <c r="M27" s="286">
        <f>M28+M30</f>
        <v>2828.74</v>
      </c>
      <c r="N27" s="286">
        <f>N28+N30</f>
        <v>1288.08</v>
      </c>
      <c r="O27" s="286">
        <f>O28+O30</f>
        <v>552</v>
      </c>
      <c r="P27" s="309">
        <f>P28+P30</f>
        <v>705</v>
      </c>
      <c r="Q27" s="286">
        <f>Q28+Q30</f>
        <v>500</v>
      </c>
    </row>
    <row r="28" spans="1:17" ht="14.25">
      <c r="A28" s="510" t="s">
        <v>174</v>
      </c>
      <c r="B28" s="510" t="s">
        <v>185</v>
      </c>
      <c r="C28" s="296" t="s">
        <v>37</v>
      </c>
      <c r="D28" s="300" t="s">
        <v>194</v>
      </c>
      <c r="E28" s="300" t="s">
        <v>198</v>
      </c>
      <c r="F28" s="300" t="s">
        <v>195</v>
      </c>
      <c r="G28" s="301"/>
      <c r="H28" s="301"/>
      <c r="I28" s="301"/>
      <c r="J28" s="301"/>
      <c r="K28" s="301"/>
      <c r="L28" s="221">
        <v>0</v>
      </c>
      <c r="M28" s="286">
        <f>M29</f>
        <v>2328.74</v>
      </c>
      <c r="N28" s="286">
        <f>N29</f>
        <v>938.08</v>
      </c>
      <c r="O28" s="286">
        <f>O29</f>
        <v>202</v>
      </c>
      <c r="P28" s="309">
        <f>P29</f>
        <v>25</v>
      </c>
      <c r="Q28" s="286">
        <f>Q29</f>
        <v>0</v>
      </c>
    </row>
    <row r="29" spans="1:17" ht="63.75" customHeight="1">
      <c r="A29" s="512"/>
      <c r="B29" s="512"/>
      <c r="C29" s="344" t="s">
        <v>216</v>
      </c>
      <c r="D29" s="300" t="s">
        <v>194</v>
      </c>
      <c r="E29" s="300" t="s">
        <v>198</v>
      </c>
      <c r="F29" s="300" t="s">
        <v>195</v>
      </c>
      <c r="G29" s="332" t="s">
        <v>207</v>
      </c>
      <c r="H29" s="325" t="s">
        <v>208</v>
      </c>
      <c r="I29" s="325" t="s">
        <v>198</v>
      </c>
      <c r="J29" s="303"/>
      <c r="K29" s="303"/>
      <c r="L29" s="221">
        <v>0</v>
      </c>
      <c r="M29" s="221">
        <v>2328.74</v>
      </c>
      <c r="N29" s="221">
        <v>938.08</v>
      </c>
      <c r="O29" s="221">
        <v>202</v>
      </c>
      <c r="P29" s="310">
        <v>25</v>
      </c>
      <c r="Q29" s="221">
        <v>0</v>
      </c>
    </row>
    <row r="30" spans="1:17" ht="15.75" customHeight="1">
      <c r="A30" s="510" t="s">
        <v>175</v>
      </c>
      <c r="B30" s="516" t="s">
        <v>186</v>
      </c>
      <c r="C30" s="296" t="s">
        <v>37</v>
      </c>
      <c r="D30" s="300" t="s">
        <v>194</v>
      </c>
      <c r="E30" s="300" t="s">
        <v>198</v>
      </c>
      <c r="F30" s="300" t="s">
        <v>198</v>
      </c>
      <c r="G30" s="332"/>
      <c r="H30" s="325"/>
      <c r="I30" s="325"/>
      <c r="J30" s="303"/>
      <c r="K30" s="303"/>
      <c r="L30" s="221">
        <v>0</v>
      </c>
      <c r="M30" s="217">
        <f>M31</f>
        <v>500</v>
      </c>
      <c r="N30" s="217">
        <f>N31</f>
        <v>350</v>
      </c>
      <c r="O30" s="217">
        <f>O31</f>
        <v>350</v>
      </c>
      <c r="P30" s="336">
        <f>P31</f>
        <v>680</v>
      </c>
      <c r="Q30" s="217">
        <f>Q31</f>
        <v>500</v>
      </c>
    </row>
    <row r="31" spans="1:17" ht="57.75" customHeight="1">
      <c r="A31" s="512"/>
      <c r="B31" s="517"/>
      <c r="C31" s="321" t="s">
        <v>206</v>
      </c>
      <c r="D31" s="300" t="s">
        <v>194</v>
      </c>
      <c r="E31" s="300" t="s">
        <v>198</v>
      </c>
      <c r="F31" s="337" t="s">
        <v>198</v>
      </c>
      <c r="G31" s="325" t="s">
        <v>207</v>
      </c>
      <c r="H31" s="325" t="s">
        <v>197</v>
      </c>
      <c r="I31" s="325" t="s">
        <v>198</v>
      </c>
      <c r="J31" s="303"/>
      <c r="K31" s="303"/>
      <c r="L31" s="221">
        <v>0</v>
      </c>
      <c r="M31" s="221">
        <f>'Приложение № 6'!F57</f>
        <v>500</v>
      </c>
      <c r="N31" s="221">
        <f>'Приложение № 6'!G57</f>
        <v>350</v>
      </c>
      <c r="O31" s="221">
        <f>'Приложение № 6'!H57</f>
        <v>350</v>
      </c>
      <c r="P31" s="310">
        <f>'Приложение № 6'!I57</f>
        <v>680</v>
      </c>
      <c r="Q31" s="221">
        <f>'Приложение № 6'!J57</f>
        <v>500</v>
      </c>
    </row>
    <row r="32" spans="1:17" ht="23.25" customHeight="1">
      <c r="A32" s="285" t="s">
        <v>179</v>
      </c>
      <c r="B32" s="299" t="s">
        <v>97</v>
      </c>
      <c r="C32" s="296" t="s">
        <v>37</v>
      </c>
      <c r="D32" s="300"/>
      <c r="E32" s="300"/>
      <c r="F32" s="300"/>
      <c r="G32" s="301"/>
      <c r="H32" s="301"/>
      <c r="I32" s="301"/>
      <c r="J32" s="301"/>
      <c r="K32" s="301"/>
      <c r="L32" s="329">
        <f>L36+L40</f>
        <v>0</v>
      </c>
      <c r="M32" s="286">
        <f>M33+M37</f>
        <v>8709.5</v>
      </c>
      <c r="N32" s="286">
        <f>N33+N37</f>
        <v>19211.67</v>
      </c>
      <c r="O32" s="286">
        <f>O33+O37</f>
        <v>2959.374</v>
      </c>
      <c r="P32" s="309">
        <f>P33+P37</f>
        <v>2772.2</v>
      </c>
      <c r="Q32" s="286">
        <f>Q33+Q37</f>
        <v>1838.9</v>
      </c>
    </row>
    <row r="33" spans="1:17" ht="14.25">
      <c r="A33" s="285"/>
      <c r="B33" s="333"/>
      <c r="C33" s="296" t="s">
        <v>37</v>
      </c>
      <c r="D33" s="300" t="s">
        <v>194</v>
      </c>
      <c r="E33" s="300" t="s">
        <v>203</v>
      </c>
      <c r="F33" s="300" t="s">
        <v>195</v>
      </c>
      <c r="G33" s="301"/>
      <c r="H33" s="301"/>
      <c r="I33" s="301"/>
      <c r="J33" s="301"/>
      <c r="K33" s="301"/>
      <c r="L33" s="329">
        <f aca="true" t="shared" si="1" ref="L33:Q33">L34+L35+L36</f>
        <v>0</v>
      </c>
      <c r="M33" s="286">
        <f t="shared" si="1"/>
        <v>8709.5</v>
      </c>
      <c r="N33" s="286">
        <f t="shared" si="1"/>
        <v>19211.67</v>
      </c>
      <c r="O33" s="286">
        <f t="shared" si="1"/>
        <v>2959.374</v>
      </c>
      <c r="P33" s="309">
        <f t="shared" si="1"/>
        <v>857.3</v>
      </c>
      <c r="Q33" s="286">
        <f t="shared" si="1"/>
        <v>500</v>
      </c>
    </row>
    <row r="34" spans="1:17" ht="40.5">
      <c r="A34" s="510" t="s">
        <v>174</v>
      </c>
      <c r="B34" s="510" t="s">
        <v>187</v>
      </c>
      <c r="C34" s="339" t="s">
        <v>168</v>
      </c>
      <c r="D34" s="300" t="s">
        <v>194</v>
      </c>
      <c r="E34" s="300" t="s">
        <v>203</v>
      </c>
      <c r="F34" s="300" t="s">
        <v>195</v>
      </c>
      <c r="G34" s="340" t="s">
        <v>196</v>
      </c>
      <c r="H34" s="340" t="s">
        <v>197</v>
      </c>
      <c r="I34" s="340" t="s">
        <v>198</v>
      </c>
      <c r="J34" s="301"/>
      <c r="K34" s="301"/>
      <c r="L34" s="329">
        <v>0</v>
      </c>
      <c r="M34" s="329">
        <v>5784.87</v>
      </c>
      <c r="N34" s="329">
        <v>5732.8</v>
      </c>
      <c r="O34" s="329">
        <v>1712.1</v>
      </c>
      <c r="P34" s="305">
        <v>17.3</v>
      </c>
      <c r="Q34" s="329">
        <v>500</v>
      </c>
    </row>
    <row r="35" spans="1:17" ht="39.75" customHeight="1">
      <c r="A35" s="511"/>
      <c r="B35" s="511"/>
      <c r="C35" s="520" t="s">
        <v>199</v>
      </c>
      <c r="D35" s="300" t="s">
        <v>194</v>
      </c>
      <c r="E35" s="300" t="s">
        <v>203</v>
      </c>
      <c r="F35" s="300" t="s">
        <v>195</v>
      </c>
      <c r="G35" s="518" t="s">
        <v>200</v>
      </c>
      <c r="H35" s="340" t="s">
        <v>209</v>
      </c>
      <c r="I35" s="340" t="s">
        <v>201</v>
      </c>
      <c r="J35" s="301"/>
      <c r="K35" s="301"/>
      <c r="L35" s="329">
        <v>0</v>
      </c>
      <c r="M35" s="329">
        <v>905.9</v>
      </c>
      <c r="N35" s="329">
        <v>11553.3</v>
      </c>
      <c r="O35" s="329">
        <v>0</v>
      </c>
      <c r="P35" s="329">
        <v>0</v>
      </c>
      <c r="Q35" s="329">
        <v>0</v>
      </c>
    </row>
    <row r="36" spans="1:17" ht="30.75" customHeight="1">
      <c r="A36" s="512"/>
      <c r="B36" s="512"/>
      <c r="C36" s="521"/>
      <c r="D36" s="300" t="s">
        <v>194</v>
      </c>
      <c r="E36" s="300" t="s">
        <v>203</v>
      </c>
      <c r="F36" s="300" t="s">
        <v>195</v>
      </c>
      <c r="G36" s="519"/>
      <c r="H36" s="325" t="s">
        <v>209</v>
      </c>
      <c r="I36" s="325" t="s">
        <v>203</v>
      </c>
      <c r="J36" s="303"/>
      <c r="K36" s="303"/>
      <c r="L36" s="221">
        <v>0</v>
      </c>
      <c r="M36" s="221">
        <f>'Приложение № 6'!F67</f>
        <v>2018.73</v>
      </c>
      <c r="N36" s="221">
        <f>'Приложение № 6'!G67</f>
        <v>1925.57</v>
      </c>
      <c r="O36" s="221">
        <f>'Приложение № 6'!H67</f>
        <v>1247.274</v>
      </c>
      <c r="P36" s="310">
        <v>840</v>
      </c>
      <c r="Q36" s="221">
        <f>'Приложение № 6'!J67</f>
        <v>0</v>
      </c>
    </row>
    <row r="37" spans="1:17" ht="18.75" customHeight="1">
      <c r="A37" s="334"/>
      <c r="B37" s="334"/>
      <c r="C37" s="296" t="s">
        <v>37</v>
      </c>
      <c r="D37" s="300" t="s">
        <v>194</v>
      </c>
      <c r="E37" s="300" t="s">
        <v>203</v>
      </c>
      <c r="F37" s="300" t="s">
        <v>198</v>
      </c>
      <c r="G37" s="341"/>
      <c r="H37" s="325"/>
      <c r="I37" s="325"/>
      <c r="J37" s="303"/>
      <c r="K37" s="303"/>
      <c r="L37" s="217">
        <f aca="true" t="shared" si="2" ref="L37:Q37">L38+L39+L40</f>
        <v>0</v>
      </c>
      <c r="M37" s="217">
        <f t="shared" si="2"/>
        <v>0</v>
      </c>
      <c r="N37" s="217">
        <f t="shared" si="2"/>
        <v>0</v>
      </c>
      <c r="O37" s="217">
        <f t="shared" si="2"/>
        <v>0</v>
      </c>
      <c r="P37" s="336">
        <f t="shared" si="2"/>
        <v>1914.9</v>
      </c>
      <c r="Q37" s="217">
        <f t="shared" si="2"/>
        <v>1338.9</v>
      </c>
    </row>
    <row r="38" spans="1:17" ht="47.25" customHeight="1">
      <c r="A38" s="509" t="s">
        <v>175</v>
      </c>
      <c r="B38" s="509" t="s">
        <v>188</v>
      </c>
      <c r="C38" s="440" t="s">
        <v>168</v>
      </c>
      <c r="D38" s="300" t="s">
        <v>194</v>
      </c>
      <c r="E38" s="300" t="s">
        <v>203</v>
      </c>
      <c r="F38" s="300" t="s">
        <v>198</v>
      </c>
      <c r="G38" s="340" t="s">
        <v>196</v>
      </c>
      <c r="H38" s="325" t="s">
        <v>203</v>
      </c>
      <c r="I38" s="325" t="s">
        <v>204</v>
      </c>
      <c r="J38" s="303"/>
      <c r="K38" s="303"/>
      <c r="L38" s="221">
        <v>0</v>
      </c>
      <c r="M38" s="221">
        <v>0</v>
      </c>
      <c r="N38" s="221">
        <v>0</v>
      </c>
      <c r="O38" s="221">
        <v>0</v>
      </c>
      <c r="P38" s="310">
        <v>1914.9</v>
      </c>
      <c r="Q38" s="221">
        <v>1338.9</v>
      </c>
    </row>
    <row r="39" spans="1:17" ht="45.75" customHeight="1">
      <c r="A39" s="509"/>
      <c r="B39" s="509"/>
      <c r="C39" s="440"/>
      <c r="D39" s="300"/>
      <c r="E39" s="300"/>
      <c r="F39" s="300"/>
      <c r="G39" s="340"/>
      <c r="H39" s="325"/>
      <c r="I39" s="325"/>
      <c r="J39" s="303"/>
      <c r="K39" s="303"/>
      <c r="L39" s="221"/>
      <c r="M39" s="221"/>
      <c r="N39" s="221"/>
      <c r="O39" s="221"/>
      <c r="P39" s="310"/>
      <c r="Q39" s="221"/>
    </row>
    <row r="40" spans="1:17" ht="44.25" customHeight="1" hidden="1">
      <c r="A40" s="509"/>
      <c r="B40" s="509"/>
      <c r="C40" s="440"/>
      <c r="D40" s="300"/>
      <c r="E40" s="300"/>
      <c r="F40" s="300"/>
      <c r="G40" s="340"/>
      <c r="H40" s="325"/>
      <c r="I40" s="325"/>
      <c r="J40" s="303"/>
      <c r="K40" s="303"/>
      <c r="L40" s="221"/>
      <c r="M40" s="221"/>
      <c r="N40" s="221"/>
      <c r="O40" s="221"/>
      <c r="P40" s="310"/>
      <c r="Q40" s="221"/>
    </row>
  </sheetData>
  <sheetProtection/>
  <mergeCells count="34">
    <mergeCell ref="B25:B26"/>
    <mergeCell ref="B30:B31"/>
    <mergeCell ref="B34:B36"/>
    <mergeCell ref="G35:G36"/>
    <mergeCell ref="C35:C36"/>
    <mergeCell ref="M11:M12"/>
    <mergeCell ref="A30:A31"/>
    <mergeCell ref="A25:A26"/>
    <mergeCell ref="L4:Q4"/>
    <mergeCell ref="L5:Q5"/>
    <mergeCell ref="B6:R6"/>
    <mergeCell ref="A14:A16"/>
    <mergeCell ref="O11:O12"/>
    <mergeCell ref="P11:P12"/>
    <mergeCell ref="A21:A24"/>
    <mergeCell ref="Q11:Q12"/>
    <mergeCell ref="A38:A40"/>
    <mergeCell ref="B38:B40"/>
    <mergeCell ref="C38:C40"/>
    <mergeCell ref="B21:B24"/>
    <mergeCell ref="A34:A36"/>
    <mergeCell ref="B14:B16"/>
    <mergeCell ref="A17:A20"/>
    <mergeCell ref="B17:B20"/>
    <mergeCell ref="A28:A29"/>
    <mergeCell ref="B28:B29"/>
    <mergeCell ref="L1:Q1"/>
    <mergeCell ref="L2:Q2"/>
    <mergeCell ref="A3:Q3"/>
    <mergeCell ref="A7:C7"/>
    <mergeCell ref="A8:C8"/>
    <mergeCell ref="A11:A12"/>
    <mergeCell ref="B11:B12"/>
    <mergeCell ref="N11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SheetLayoutView="100" zoomScalePageLayoutView="0" workbookViewId="0" topLeftCell="A7">
      <selection activeCell="F2" sqref="F2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15.7109375" style="0" customWidth="1"/>
    <col min="4" max="4" width="11.00390625" style="0" customWidth="1"/>
    <col min="5" max="5" width="20.57421875" style="0" customWidth="1"/>
    <col min="6" max="6" width="28.00390625" style="0" customWidth="1"/>
  </cols>
  <sheetData>
    <row r="1" spans="1:6" ht="14.25">
      <c r="A1" s="20"/>
      <c r="B1" s="20"/>
      <c r="C1" s="20"/>
      <c r="D1" s="20"/>
      <c r="E1" s="20"/>
      <c r="F1" s="28" t="s">
        <v>110</v>
      </c>
    </row>
    <row r="2" spans="1:7" ht="73.5" customHeight="1">
      <c r="A2" s="20"/>
      <c r="B2" s="20"/>
      <c r="C2" s="20"/>
      <c r="D2" s="20"/>
      <c r="E2" s="20" t="s">
        <v>34</v>
      </c>
      <c r="F2" s="58" t="s">
        <v>111</v>
      </c>
      <c r="G2" s="19"/>
    </row>
    <row r="3" spans="1:6" ht="15" customHeight="1">
      <c r="A3" s="20"/>
      <c r="B3" s="20"/>
      <c r="C3" s="20"/>
      <c r="D3" s="20"/>
      <c r="E3" s="21"/>
      <c r="F3" s="22"/>
    </row>
    <row r="4" spans="1:11" ht="21.75" customHeight="1">
      <c r="A4" s="369" t="s">
        <v>41</v>
      </c>
      <c r="B4" s="369"/>
      <c r="C4" s="369"/>
      <c r="D4" s="369"/>
      <c r="E4" s="369"/>
      <c r="F4" s="369"/>
      <c r="G4" s="11"/>
      <c r="H4" s="11"/>
      <c r="I4" s="11"/>
      <c r="J4" s="11"/>
      <c r="K4" s="11"/>
    </row>
    <row r="5" spans="1:11" ht="19.5" customHeight="1">
      <c r="A5" s="25"/>
      <c r="B5" s="25"/>
      <c r="C5" s="25"/>
      <c r="D5" s="25"/>
      <c r="E5" s="25"/>
      <c r="F5" s="25"/>
      <c r="G5" s="11"/>
      <c r="H5" s="11"/>
      <c r="I5" s="11"/>
      <c r="J5" s="11"/>
      <c r="K5" s="11"/>
    </row>
    <row r="6" spans="1:11" ht="14.25">
      <c r="A6" s="29" t="s">
        <v>42</v>
      </c>
      <c r="B6" s="31"/>
      <c r="C6" s="31"/>
      <c r="D6" s="30" t="s">
        <v>53</v>
      </c>
      <c r="E6" s="31"/>
      <c r="F6" s="31"/>
      <c r="G6" s="3"/>
      <c r="H6" s="3"/>
      <c r="I6" s="3"/>
      <c r="J6" s="3"/>
      <c r="K6" s="3"/>
    </row>
    <row r="7" spans="1:11" ht="14.25">
      <c r="A7" s="29" t="s">
        <v>43</v>
      </c>
      <c r="B7" s="31"/>
      <c r="C7" s="31"/>
      <c r="D7" s="48" t="s">
        <v>70</v>
      </c>
      <c r="E7" s="48"/>
      <c r="F7" s="31"/>
      <c r="G7" s="3"/>
      <c r="H7" s="3"/>
      <c r="I7" s="3"/>
      <c r="J7" s="3"/>
      <c r="K7" s="3"/>
    </row>
    <row r="8" spans="1:6" ht="14.25">
      <c r="A8" s="23"/>
      <c r="B8" s="24"/>
      <c r="C8" s="20"/>
      <c r="D8" s="20"/>
      <c r="E8" s="20"/>
      <c r="F8" s="20"/>
    </row>
    <row r="9" spans="1:6" ht="63" customHeight="1">
      <c r="A9" s="59" t="s">
        <v>0</v>
      </c>
      <c r="B9" s="59" t="s">
        <v>12</v>
      </c>
      <c r="C9" s="59" t="s">
        <v>33</v>
      </c>
      <c r="D9" s="59" t="s">
        <v>13</v>
      </c>
      <c r="E9" s="59" t="s">
        <v>31</v>
      </c>
      <c r="F9" s="59" t="s">
        <v>32</v>
      </c>
    </row>
    <row r="10" spans="1:6" ht="14.25" customHeight="1">
      <c r="A10" s="374" t="s">
        <v>52</v>
      </c>
      <c r="B10" s="375"/>
      <c r="C10" s="375"/>
      <c r="D10" s="375"/>
      <c r="E10" s="375"/>
      <c r="F10" s="376"/>
    </row>
    <row r="11" spans="1:12" ht="14.25">
      <c r="A11" s="377" t="s">
        <v>68</v>
      </c>
      <c r="B11" s="378"/>
      <c r="C11" s="378"/>
      <c r="D11" s="378"/>
      <c r="E11" s="378"/>
      <c r="F11" s="379"/>
      <c r="G11" s="27"/>
      <c r="H11" s="27"/>
      <c r="I11" s="27"/>
      <c r="J11" s="27"/>
      <c r="K11" s="27"/>
      <c r="L11" s="19"/>
    </row>
    <row r="12" spans="1:6" ht="31.5" customHeight="1">
      <c r="A12" s="388">
        <v>1</v>
      </c>
      <c r="B12" s="384" t="s">
        <v>80</v>
      </c>
      <c r="C12" s="385" t="s">
        <v>79</v>
      </c>
      <c r="D12" s="385" t="s">
        <v>26</v>
      </c>
      <c r="E12" s="41" t="s">
        <v>81</v>
      </c>
      <c r="F12" s="386" t="s">
        <v>82</v>
      </c>
    </row>
    <row r="13" spans="1:6" ht="42" customHeight="1">
      <c r="A13" s="388"/>
      <c r="B13" s="384"/>
      <c r="C13" s="385"/>
      <c r="D13" s="385"/>
      <c r="E13" s="60" t="s">
        <v>77</v>
      </c>
      <c r="F13" s="386"/>
    </row>
    <row r="14" spans="1:6" ht="37.5" customHeight="1">
      <c r="A14" s="388">
        <v>2</v>
      </c>
      <c r="B14" s="384" t="s">
        <v>57</v>
      </c>
      <c r="C14" s="385" t="s">
        <v>79</v>
      </c>
      <c r="D14" s="385" t="s">
        <v>26</v>
      </c>
      <c r="E14" s="61" t="s">
        <v>104</v>
      </c>
      <c r="F14" s="62" t="s">
        <v>78</v>
      </c>
    </row>
    <row r="15" spans="1:10" ht="45" customHeight="1">
      <c r="A15" s="388"/>
      <c r="B15" s="384"/>
      <c r="C15" s="385"/>
      <c r="D15" s="385"/>
      <c r="E15" s="61" t="s">
        <v>105</v>
      </c>
      <c r="F15" s="62" t="s">
        <v>106</v>
      </c>
      <c r="G15" s="19"/>
      <c r="H15" s="19"/>
      <c r="I15" s="19"/>
      <c r="J15" s="19"/>
    </row>
    <row r="16" spans="1:10" ht="18" customHeight="1">
      <c r="A16" s="380" t="s">
        <v>74</v>
      </c>
      <c r="B16" s="381"/>
      <c r="C16" s="381"/>
      <c r="D16" s="381"/>
      <c r="E16" s="381"/>
      <c r="F16" s="382"/>
      <c r="G16" s="26"/>
      <c r="H16" s="26"/>
      <c r="I16" s="26"/>
      <c r="J16" s="26"/>
    </row>
    <row r="17" spans="1:6" ht="96.75" customHeight="1">
      <c r="A17" s="387">
        <v>1</v>
      </c>
      <c r="B17" s="384" t="s">
        <v>94</v>
      </c>
      <c r="C17" s="385" t="s">
        <v>79</v>
      </c>
      <c r="D17" s="384" t="s">
        <v>26</v>
      </c>
      <c r="E17" s="384"/>
      <c r="F17" s="386" t="s">
        <v>85</v>
      </c>
    </row>
    <row r="18" spans="1:6" ht="6.75" customHeight="1">
      <c r="A18" s="387"/>
      <c r="B18" s="384"/>
      <c r="C18" s="385"/>
      <c r="D18" s="384"/>
      <c r="E18" s="384"/>
      <c r="F18" s="386"/>
    </row>
    <row r="19" spans="1:6" ht="36" customHeight="1" hidden="1">
      <c r="A19" s="387"/>
      <c r="B19" s="384"/>
      <c r="C19" s="385"/>
      <c r="D19" s="384"/>
      <c r="E19" s="384"/>
      <c r="F19" s="63"/>
    </row>
    <row r="20" spans="1:6" ht="35.25" customHeight="1" hidden="1">
      <c r="A20" s="387"/>
      <c r="B20" s="384"/>
      <c r="C20" s="385"/>
      <c r="D20" s="384"/>
      <c r="E20" s="384"/>
      <c r="F20" s="63"/>
    </row>
    <row r="21" spans="1:6" ht="48" customHeight="1">
      <c r="A21" s="383">
        <v>2</v>
      </c>
      <c r="B21" s="384" t="s">
        <v>86</v>
      </c>
      <c r="C21" s="385" t="s">
        <v>79</v>
      </c>
      <c r="D21" s="384" t="s">
        <v>26</v>
      </c>
      <c r="E21" s="384"/>
      <c r="F21" s="386" t="s">
        <v>87</v>
      </c>
    </row>
    <row r="22" spans="1:6" ht="14.25">
      <c r="A22" s="383"/>
      <c r="B22" s="384"/>
      <c r="C22" s="385"/>
      <c r="D22" s="384"/>
      <c r="E22" s="384"/>
      <c r="F22" s="386"/>
    </row>
    <row r="23" spans="1:6" ht="39" customHeight="1">
      <c r="A23" s="383"/>
      <c r="B23" s="384"/>
      <c r="C23" s="385"/>
      <c r="D23" s="384"/>
      <c r="E23" s="384"/>
      <c r="F23" s="386"/>
    </row>
    <row r="24" spans="1:10" ht="15" customHeight="1">
      <c r="A24" s="380" t="s">
        <v>76</v>
      </c>
      <c r="B24" s="381"/>
      <c r="C24" s="381"/>
      <c r="D24" s="381"/>
      <c r="E24" s="381"/>
      <c r="F24" s="382"/>
      <c r="G24" s="26"/>
      <c r="H24" s="26"/>
      <c r="I24" s="26"/>
      <c r="J24" s="26"/>
    </row>
    <row r="25" spans="1:6" ht="32.25" customHeight="1">
      <c r="A25" s="383">
        <v>1</v>
      </c>
      <c r="B25" s="384" t="s">
        <v>99</v>
      </c>
      <c r="C25" s="385" t="s">
        <v>79</v>
      </c>
      <c r="D25" s="384" t="s">
        <v>26</v>
      </c>
      <c r="E25" s="62" t="s">
        <v>102</v>
      </c>
      <c r="F25" s="388" t="s">
        <v>116</v>
      </c>
    </row>
    <row r="26" spans="1:6" ht="105.75" customHeight="1">
      <c r="A26" s="383"/>
      <c r="B26" s="384"/>
      <c r="C26" s="385"/>
      <c r="D26" s="384"/>
      <c r="E26" s="62" t="s">
        <v>103</v>
      </c>
      <c r="F26" s="388"/>
    </row>
    <row r="27" spans="1:6" ht="30" customHeight="1">
      <c r="A27" s="389">
        <v>2</v>
      </c>
      <c r="B27" s="386" t="s">
        <v>88</v>
      </c>
      <c r="C27" s="385" t="s">
        <v>79</v>
      </c>
      <c r="D27" s="384" t="s">
        <v>26</v>
      </c>
      <c r="E27" s="389" t="s">
        <v>91</v>
      </c>
      <c r="F27" s="386" t="s">
        <v>89</v>
      </c>
    </row>
    <row r="28" spans="1:6" ht="17.25" customHeight="1">
      <c r="A28" s="389"/>
      <c r="B28" s="386"/>
      <c r="C28" s="385"/>
      <c r="D28" s="384"/>
      <c r="E28" s="389"/>
      <c r="F28" s="386"/>
    </row>
    <row r="29" spans="1:6" ht="14.25">
      <c r="A29" s="64"/>
      <c r="B29" s="64"/>
      <c r="C29" s="64"/>
      <c r="D29" s="64"/>
      <c r="E29" s="64"/>
      <c r="F29" s="64"/>
    </row>
  </sheetData>
  <sheetProtection/>
  <mergeCells count="36">
    <mergeCell ref="F25:F26"/>
    <mergeCell ref="E27:E28"/>
    <mergeCell ref="F27:F28"/>
    <mergeCell ref="C27:C28"/>
    <mergeCell ref="D27:D28"/>
    <mergeCell ref="B27:B28"/>
    <mergeCell ref="C21:C23"/>
    <mergeCell ref="A27:A28"/>
    <mergeCell ref="B21:B23"/>
    <mergeCell ref="A21:A23"/>
    <mergeCell ref="A4:F4"/>
    <mergeCell ref="D12:D13"/>
    <mergeCell ref="C12:C13"/>
    <mergeCell ref="B12:B13"/>
    <mergeCell ref="A12:A13"/>
    <mergeCell ref="F17:F18"/>
    <mergeCell ref="C14:C15"/>
    <mergeCell ref="F21:F23"/>
    <mergeCell ref="D17:D20"/>
    <mergeCell ref="C17:C20"/>
    <mergeCell ref="B17:B20"/>
    <mergeCell ref="A17:A20"/>
    <mergeCell ref="D14:D15"/>
    <mergeCell ref="A14:A15"/>
    <mergeCell ref="E17:E23"/>
    <mergeCell ref="D21:D23"/>
    <mergeCell ref="A10:F10"/>
    <mergeCell ref="A11:F11"/>
    <mergeCell ref="A16:F16"/>
    <mergeCell ref="A24:F24"/>
    <mergeCell ref="A25:A26"/>
    <mergeCell ref="B25:B26"/>
    <mergeCell ref="C25:C26"/>
    <mergeCell ref="D25:D26"/>
    <mergeCell ref="F12:F13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SheetLayoutView="66" zoomScalePageLayoutView="0" workbookViewId="0" topLeftCell="A20">
      <selection activeCell="A7" sqref="A7"/>
    </sheetView>
  </sheetViews>
  <sheetFormatPr defaultColWidth="9.140625" defaultRowHeight="15"/>
  <cols>
    <col min="1" max="1" width="3.57421875" style="6" customWidth="1"/>
    <col min="2" max="2" width="14.8515625" style="6" customWidth="1"/>
    <col min="3" max="3" width="12.00390625" style="6" customWidth="1"/>
    <col min="4" max="4" width="8.00390625" style="6" customWidth="1"/>
    <col min="5" max="5" width="3.7109375" style="6" customWidth="1"/>
    <col min="6" max="6" width="4.421875" style="6" customWidth="1"/>
    <col min="7" max="7" width="4.140625" style="6" customWidth="1"/>
    <col min="8" max="8" width="3.8515625" style="6" customWidth="1"/>
    <col min="9" max="9" width="3.7109375" style="6" customWidth="1"/>
    <col min="10" max="10" width="3.8515625" style="6" customWidth="1"/>
    <col min="11" max="11" width="3.421875" style="6" customWidth="1"/>
    <col min="12" max="12" width="3.7109375" style="7" customWidth="1"/>
    <col min="13" max="13" width="6.8515625" style="6" customWidth="1"/>
    <col min="14" max="14" width="9.00390625" style="6" customWidth="1"/>
    <col min="15" max="15" width="9.8515625" style="6" customWidth="1"/>
    <col min="16" max="16" width="9.421875" style="6" customWidth="1"/>
    <col min="17" max="17" width="9.00390625" style="6" customWidth="1"/>
    <col min="18" max="18" width="9.140625" style="6" customWidth="1"/>
    <col min="19" max="19" width="20.57421875" style="6" customWidth="1"/>
    <col min="20" max="21" width="9.140625" style="6" customWidth="1"/>
    <col min="22" max="22" width="9.8515625" style="6" bestFit="1" customWidth="1"/>
    <col min="23" max="23" width="14.140625" style="6" customWidth="1"/>
    <col min="24" max="24" width="15.28125" style="6" customWidth="1"/>
    <col min="25" max="16384" width="9.140625" style="6" customWidth="1"/>
  </cols>
  <sheetData>
    <row r="1" spans="1:18" ht="15">
      <c r="A1" s="113"/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5"/>
      <c r="M1" s="114"/>
      <c r="N1" s="113"/>
      <c r="O1" s="397" t="s">
        <v>108</v>
      </c>
      <c r="P1" s="397"/>
      <c r="Q1" s="397"/>
      <c r="R1" s="397"/>
    </row>
    <row r="2" spans="1:18" ht="83.25" customHeight="1">
      <c r="A2" s="113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5"/>
      <c r="M2" s="114"/>
      <c r="N2" s="113"/>
      <c r="O2" s="116"/>
      <c r="P2" s="398" t="s">
        <v>111</v>
      </c>
      <c r="Q2" s="398"/>
      <c r="R2" s="398"/>
    </row>
    <row r="3" spans="1:18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7"/>
      <c r="M3" s="113"/>
      <c r="N3" s="113"/>
      <c r="O3" s="113" t="s">
        <v>109</v>
      </c>
      <c r="P3" s="113"/>
      <c r="Q3" s="113"/>
      <c r="R3" s="113"/>
    </row>
    <row r="4" spans="1:18" ht="15">
      <c r="A4" s="118"/>
      <c r="B4" s="119" t="s">
        <v>44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18"/>
      <c r="O4" s="118"/>
      <c r="P4" s="122"/>
      <c r="Q4" s="118"/>
      <c r="R4" s="118"/>
    </row>
    <row r="5" spans="1:18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7"/>
      <c r="M5" s="113"/>
      <c r="N5" s="113"/>
      <c r="O5" s="113"/>
      <c r="P5" s="113"/>
      <c r="Q5" s="113"/>
      <c r="R5" s="113"/>
    </row>
    <row r="6" spans="1:18" ht="15">
      <c r="A6" s="123" t="s">
        <v>42</v>
      </c>
      <c r="B6" s="118"/>
      <c r="C6" s="118"/>
      <c r="D6" s="114"/>
      <c r="E6" s="119" t="s">
        <v>53</v>
      </c>
      <c r="F6" s="109"/>
      <c r="G6" s="109"/>
      <c r="H6" s="109"/>
      <c r="I6" s="109"/>
      <c r="J6" s="109"/>
      <c r="K6" s="109"/>
      <c r="L6" s="118"/>
      <c r="M6" s="118"/>
      <c r="N6" s="118"/>
      <c r="O6" s="118"/>
      <c r="P6" s="118"/>
      <c r="Q6" s="118"/>
      <c r="R6" s="118"/>
    </row>
    <row r="7" spans="1:18" ht="15">
      <c r="A7" s="123" t="s">
        <v>43</v>
      </c>
      <c r="B7" s="118"/>
      <c r="C7" s="118"/>
      <c r="D7" s="114"/>
      <c r="E7" s="119" t="s">
        <v>70</v>
      </c>
      <c r="F7" s="109"/>
      <c r="G7" s="109"/>
      <c r="H7" s="109"/>
      <c r="I7" s="109"/>
      <c r="J7" s="109"/>
      <c r="K7" s="109"/>
      <c r="L7" s="118"/>
      <c r="M7" s="118"/>
      <c r="N7" s="118"/>
      <c r="O7" s="118"/>
      <c r="P7" s="118"/>
      <c r="Q7" s="118"/>
      <c r="R7" s="118"/>
    </row>
    <row r="8" spans="1:18" ht="15.75" thickBo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7"/>
      <c r="M8" s="113"/>
      <c r="N8" s="113"/>
      <c r="O8" s="113"/>
      <c r="P8" s="113"/>
      <c r="Q8" s="113"/>
      <c r="R8" s="113"/>
    </row>
    <row r="9" spans="1:18" s="8" customFormat="1" ht="99.75" customHeight="1" thickBot="1">
      <c r="A9" s="395" t="s">
        <v>0</v>
      </c>
      <c r="B9" s="395" t="s">
        <v>24</v>
      </c>
      <c r="C9" s="395" t="s">
        <v>45</v>
      </c>
      <c r="D9" s="395" t="s">
        <v>22</v>
      </c>
      <c r="E9" s="390" t="s">
        <v>46</v>
      </c>
      <c r="F9" s="391"/>
      <c r="G9" s="392"/>
      <c r="H9" s="390" t="s">
        <v>23</v>
      </c>
      <c r="I9" s="391"/>
      <c r="J9" s="391"/>
      <c r="K9" s="391"/>
      <c r="L9" s="392"/>
      <c r="M9" s="390" t="s">
        <v>47</v>
      </c>
      <c r="N9" s="391"/>
      <c r="O9" s="391"/>
      <c r="P9" s="391"/>
      <c r="Q9" s="391"/>
      <c r="R9" s="392"/>
    </row>
    <row r="10" spans="1:18" s="8" customFormat="1" ht="24" customHeight="1" thickBot="1">
      <c r="A10" s="396"/>
      <c r="B10" s="396"/>
      <c r="C10" s="396"/>
      <c r="D10" s="396"/>
      <c r="E10" s="110" t="s">
        <v>14</v>
      </c>
      <c r="F10" s="110" t="s">
        <v>15</v>
      </c>
      <c r="G10" s="110" t="s">
        <v>16</v>
      </c>
      <c r="H10" s="110" t="s">
        <v>17</v>
      </c>
      <c r="I10" s="110" t="s">
        <v>18</v>
      </c>
      <c r="J10" s="110" t="s">
        <v>19</v>
      </c>
      <c r="K10" s="110" t="s">
        <v>20</v>
      </c>
      <c r="L10" s="110" t="s">
        <v>21</v>
      </c>
      <c r="M10" s="110" t="s">
        <v>6</v>
      </c>
      <c r="N10" s="110" t="s">
        <v>7</v>
      </c>
      <c r="O10" s="110" t="s">
        <v>8</v>
      </c>
      <c r="P10" s="110" t="s">
        <v>9</v>
      </c>
      <c r="Q10" s="110" t="s">
        <v>10</v>
      </c>
      <c r="R10" s="110" t="s">
        <v>11</v>
      </c>
    </row>
    <row r="11" spans="1:19" s="8" customFormat="1" ht="24" customHeight="1">
      <c r="A11" s="399"/>
      <c r="B11" s="402" t="s">
        <v>48</v>
      </c>
      <c r="C11" s="405" t="s">
        <v>53</v>
      </c>
      <c r="D11" s="65" t="s">
        <v>37</v>
      </c>
      <c r="E11" s="66"/>
      <c r="F11" s="66"/>
      <c r="G11" s="66"/>
      <c r="H11" s="66"/>
      <c r="I11" s="66"/>
      <c r="J11" s="66"/>
      <c r="K11" s="67"/>
      <c r="L11" s="66"/>
      <c r="M11" s="136">
        <v>0</v>
      </c>
      <c r="N11" s="137">
        <f>N14+N17+N20</f>
        <v>6251.945</v>
      </c>
      <c r="O11" s="137">
        <f>O14+O17+O20</f>
        <v>6781.115</v>
      </c>
      <c r="P11" s="137">
        <f>P14+P17+P20</f>
        <v>7251.039000000001</v>
      </c>
      <c r="Q11" s="137">
        <f>Q14+Q17+Q20</f>
        <v>6538.3</v>
      </c>
      <c r="R11" s="137">
        <f>R14+R17+R20</f>
        <v>6511</v>
      </c>
      <c r="S11" s="198" t="s">
        <v>155</v>
      </c>
    </row>
    <row r="12" spans="1:18" s="8" customFormat="1" ht="67.5" customHeight="1">
      <c r="A12" s="400"/>
      <c r="B12" s="403"/>
      <c r="C12" s="406"/>
      <c r="D12" s="68" t="s">
        <v>70</v>
      </c>
      <c r="E12" s="69"/>
      <c r="F12" s="69"/>
      <c r="G12" s="69"/>
      <c r="H12" s="69"/>
      <c r="I12" s="69"/>
      <c r="J12" s="69"/>
      <c r="K12" s="70"/>
      <c r="L12" s="69"/>
      <c r="M12" s="138"/>
      <c r="N12" s="138"/>
      <c r="O12" s="138"/>
      <c r="P12" s="138"/>
      <c r="Q12" s="138"/>
      <c r="R12" s="138"/>
    </row>
    <row r="13" spans="1:26" s="8" customFormat="1" ht="45.75" customHeight="1" hidden="1">
      <c r="A13" s="401"/>
      <c r="B13" s="404"/>
      <c r="C13" s="407"/>
      <c r="D13" s="71"/>
      <c r="E13" s="72"/>
      <c r="F13" s="72"/>
      <c r="G13" s="72"/>
      <c r="H13" s="69"/>
      <c r="I13" s="69"/>
      <c r="J13" s="69"/>
      <c r="K13" s="70"/>
      <c r="L13" s="69"/>
      <c r="M13" s="139"/>
      <c r="N13" s="139"/>
      <c r="O13" s="139"/>
      <c r="P13" s="139"/>
      <c r="Q13" s="139"/>
      <c r="R13" s="139"/>
      <c r="U13" s="18"/>
      <c r="V13" s="18"/>
      <c r="W13" s="18"/>
      <c r="X13" s="18"/>
      <c r="Y13" s="18"/>
      <c r="Z13" s="18"/>
    </row>
    <row r="14" spans="1:19" s="8" customFormat="1" ht="50.25" customHeight="1">
      <c r="A14" s="73" t="s">
        <v>35</v>
      </c>
      <c r="B14" s="74" t="s">
        <v>27</v>
      </c>
      <c r="C14" s="124" t="s">
        <v>98</v>
      </c>
      <c r="D14" s="71" t="s">
        <v>37</v>
      </c>
      <c r="E14" s="72"/>
      <c r="F14" s="75"/>
      <c r="G14" s="75"/>
      <c r="H14" s="72"/>
      <c r="I14" s="72"/>
      <c r="J14" s="72"/>
      <c r="K14" s="75"/>
      <c r="L14" s="72"/>
      <c r="M14" s="140">
        <v>0</v>
      </c>
      <c r="N14" s="141">
        <f>N15+N16</f>
        <v>3675.7</v>
      </c>
      <c r="O14" s="141">
        <f>O15+O16</f>
        <v>2751</v>
      </c>
      <c r="P14" s="141">
        <f>P15+P16</f>
        <v>2751</v>
      </c>
      <c r="Q14" s="141">
        <f>Q15+Q16</f>
        <v>3108.3</v>
      </c>
      <c r="R14" s="141">
        <f>R15+R16</f>
        <v>2751</v>
      </c>
      <c r="S14" s="8" t="s">
        <v>156</v>
      </c>
    </row>
    <row r="15" spans="1:19" s="8" customFormat="1" ht="78.75" customHeight="1">
      <c r="A15" s="73" t="s">
        <v>29</v>
      </c>
      <c r="B15" s="76" t="s">
        <v>28</v>
      </c>
      <c r="C15" s="125" t="s">
        <v>128</v>
      </c>
      <c r="D15" s="393" t="s">
        <v>70</v>
      </c>
      <c r="E15" s="77"/>
      <c r="F15" s="73"/>
      <c r="G15" s="73"/>
      <c r="H15" s="78"/>
      <c r="I15" s="79"/>
      <c r="J15" s="79"/>
      <c r="K15" s="79"/>
      <c r="L15" s="80"/>
      <c r="M15" s="142">
        <v>0</v>
      </c>
      <c r="N15" s="143">
        <v>2700</v>
      </c>
      <c r="O15" s="143">
        <v>1251</v>
      </c>
      <c r="P15" s="143">
        <v>1251</v>
      </c>
      <c r="Q15" s="143">
        <v>1251</v>
      </c>
      <c r="R15" s="144" t="s">
        <v>112</v>
      </c>
      <c r="S15" s="201"/>
    </row>
    <row r="16" spans="1:18" s="8" customFormat="1" ht="36.75" customHeight="1">
      <c r="A16" s="73" t="s">
        <v>30</v>
      </c>
      <c r="B16" s="76" t="s">
        <v>28</v>
      </c>
      <c r="C16" s="125" t="s">
        <v>57</v>
      </c>
      <c r="D16" s="394"/>
      <c r="E16" s="78"/>
      <c r="F16" s="73"/>
      <c r="G16" s="73"/>
      <c r="H16" s="75"/>
      <c r="I16" s="75"/>
      <c r="J16" s="75"/>
      <c r="K16" s="75"/>
      <c r="L16" s="72"/>
      <c r="M16" s="145">
        <v>0</v>
      </c>
      <c r="N16" s="144">
        <v>975.7</v>
      </c>
      <c r="O16" s="144">
        <v>1500</v>
      </c>
      <c r="P16" s="144">
        <v>1500</v>
      </c>
      <c r="Q16" s="144">
        <v>1857.3</v>
      </c>
      <c r="R16" s="144">
        <v>1500</v>
      </c>
    </row>
    <row r="17" spans="1:19" ht="95.25" customHeight="1">
      <c r="A17" s="73" t="s">
        <v>65</v>
      </c>
      <c r="B17" s="74" t="s">
        <v>27</v>
      </c>
      <c r="C17" s="126" t="s">
        <v>129</v>
      </c>
      <c r="D17" s="71" t="s">
        <v>37</v>
      </c>
      <c r="E17" s="72"/>
      <c r="F17" s="75"/>
      <c r="G17" s="75"/>
      <c r="H17" s="72"/>
      <c r="I17" s="72"/>
      <c r="J17" s="72"/>
      <c r="K17" s="75"/>
      <c r="L17" s="72"/>
      <c r="M17" s="146">
        <v>0</v>
      </c>
      <c r="N17" s="147">
        <f>SUM(N18:N19)</f>
        <v>967.745</v>
      </c>
      <c r="O17" s="147">
        <f>SUM(O18:O19)</f>
        <v>2730.115</v>
      </c>
      <c r="P17" s="147">
        <f>SUM(P18:P19)</f>
        <v>3200.039</v>
      </c>
      <c r="Q17" s="147">
        <f>SUM(Q18:Q19)</f>
        <v>2130</v>
      </c>
      <c r="R17" s="147">
        <f>SUM(R18:R19)</f>
        <v>2460</v>
      </c>
      <c r="S17" s="200">
        <f>N17+O17+P17+Q17+R17</f>
        <v>11487.899</v>
      </c>
    </row>
    <row r="18" spans="1:18" ht="114.75" customHeight="1">
      <c r="A18" s="73" t="s">
        <v>66</v>
      </c>
      <c r="B18" s="76" t="s">
        <v>28</v>
      </c>
      <c r="C18" s="76" t="s">
        <v>113</v>
      </c>
      <c r="D18" s="393" t="s">
        <v>96</v>
      </c>
      <c r="E18" s="78"/>
      <c r="F18" s="73"/>
      <c r="G18" s="73"/>
      <c r="H18" s="81"/>
      <c r="I18" s="82"/>
      <c r="J18" s="82"/>
      <c r="K18" s="81"/>
      <c r="L18" s="81"/>
      <c r="M18" s="148">
        <v>0</v>
      </c>
      <c r="N18" s="149">
        <v>467.745</v>
      </c>
      <c r="O18" s="149">
        <v>2600</v>
      </c>
      <c r="P18" s="149">
        <v>3200</v>
      </c>
      <c r="Q18" s="149">
        <v>1950</v>
      </c>
      <c r="R18" s="149">
        <v>2200</v>
      </c>
    </row>
    <row r="19" spans="1:18" ht="116.25" customHeight="1">
      <c r="A19" s="83" t="s">
        <v>67</v>
      </c>
      <c r="B19" s="84" t="s">
        <v>28</v>
      </c>
      <c r="C19" s="61" t="s">
        <v>86</v>
      </c>
      <c r="D19" s="394"/>
      <c r="E19" s="127"/>
      <c r="F19" s="127"/>
      <c r="G19" s="127"/>
      <c r="H19" s="127"/>
      <c r="I19" s="127"/>
      <c r="J19" s="127"/>
      <c r="K19" s="127"/>
      <c r="L19" s="85"/>
      <c r="M19" s="150">
        <v>0</v>
      </c>
      <c r="N19" s="151">
        <v>500</v>
      </c>
      <c r="O19" s="151">
        <v>130.115</v>
      </c>
      <c r="P19" s="152">
        <v>0.039</v>
      </c>
      <c r="Q19" s="151">
        <v>180</v>
      </c>
      <c r="R19" s="151">
        <v>260</v>
      </c>
    </row>
    <row r="20" spans="1:19" ht="62.25" customHeight="1">
      <c r="A20" s="96" t="s">
        <v>127</v>
      </c>
      <c r="B20" s="98" t="s">
        <v>27</v>
      </c>
      <c r="C20" s="98" t="s">
        <v>97</v>
      </c>
      <c r="D20" s="89" t="s">
        <v>37</v>
      </c>
      <c r="E20" s="90"/>
      <c r="F20" s="91"/>
      <c r="G20" s="91"/>
      <c r="H20" s="90"/>
      <c r="I20" s="90"/>
      <c r="J20" s="90"/>
      <c r="K20" s="91"/>
      <c r="L20" s="90"/>
      <c r="M20" s="153">
        <v>0</v>
      </c>
      <c r="N20" s="154">
        <f>N21+N22</f>
        <v>1608.5</v>
      </c>
      <c r="O20" s="154">
        <f>O21+O22</f>
        <v>1300</v>
      </c>
      <c r="P20" s="154">
        <f>P21+P22</f>
        <v>1300</v>
      </c>
      <c r="Q20" s="154">
        <f>Q21+Q22</f>
        <v>1300</v>
      </c>
      <c r="R20" s="154">
        <f>R21+R22</f>
        <v>1300</v>
      </c>
      <c r="S20" s="200">
        <f>N20+P20+Q20+R20</f>
        <v>5508.5</v>
      </c>
    </row>
    <row r="21" spans="1:18" ht="138.75" customHeight="1">
      <c r="A21" s="88" t="s">
        <v>100</v>
      </c>
      <c r="B21" s="92" t="s">
        <v>28</v>
      </c>
      <c r="C21" s="92" t="s">
        <v>99</v>
      </c>
      <c r="D21" s="408" t="s">
        <v>70</v>
      </c>
      <c r="E21" s="93"/>
      <c r="F21" s="88"/>
      <c r="G21" s="88"/>
      <c r="H21" s="94"/>
      <c r="I21" s="95"/>
      <c r="J21" s="95"/>
      <c r="K21" s="94"/>
      <c r="L21" s="94"/>
      <c r="M21" s="155">
        <v>0</v>
      </c>
      <c r="N21" s="156">
        <v>800</v>
      </c>
      <c r="O21" s="156">
        <v>500</v>
      </c>
      <c r="P21" s="156">
        <v>500</v>
      </c>
      <c r="Q21" s="156">
        <v>500</v>
      </c>
      <c r="R21" s="156">
        <v>500</v>
      </c>
    </row>
    <row r="22" spans="1:18" ht="51" customHeight="1">
      <c r="A22" s="96" t="s">
        <v>101</v>
      </c>
      <c r="B22" s="97" t="s">
        <v>28</v>
      </c>
      <c r="C22" s="63" t="s">
        <v>88</v>
      </c>
      <c r="D22" s="409"/>
      <c r="E22" s="128"/>
      <c r="F22" s="128"/>
      <c r="G22" s="128"/>
      <c r="H22" s="128"/>
      <c r="I22" s="128"/>
      <c r="J22" s="128"/>
      <c r="K22" s="128"/>
      <c r="L22" s="129"/>
      <c r="M22" s="157">
        <v>0</v>
      </c>
      <c r="N22" s="144">
        <v>808.5</v>
      </c>
      <c r="O22" s="144">
        <v>800</v>
      </c>
      <c r="P22" s="144">
        <v>800</v>
      </c>
      <c r="Q22" s="144">
        <v>800</v>
      </c>
      <c r="R22" s="144">
        <v>800</v>
      </c>
    </row>
    <row r="23" spans="1:18" ht="14.2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58"/>
      <c r="N23" s="158"/>
      <c r="O23" s="158"/>
      <c r="P23" s="158"/>
      <c r="Q23" s="158"/>
      <c r="R23" s="158"/>
    </row>
    <row r="24" spans="1:18" ht="14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86"/>
      <c r="N24" s="86"/>
      <c r="O24" s="86"/>
      <c r="P24" s="86"/>
      <c r="Q24" s="86"/>
      <c r="R24" s="86"/>
    </row>
    <row r="25" spans="1:18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6"/>
      <c r="N25" s="86"/>
      <c r="O25" s="86"/>
      <c r="P25" s="86"/>
      <c r="Q25" s="86"/>
      <c r="R25" s="86"/>
    </row>
    <row r="26" spans="1:18" ht="14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86"/>
      <c r="N26" s="86"/>
      <c r="O26" s="86"/>
      <c r="P26" s="86"/>
      <c r="Q26" s="86"/>
      <c r="R26" s="86"/>
    </row>
    <row r="27" spans="1:18" ht="14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6"/>
      <c r="N27" s="86"/>
      <c r="O27" s="86"/>
      <c r="P27" s="86"/>
      <c r="Q27" s="86"/>
      <c r="R27" s="86"/>
    </row>
  </sheetData>
  <sheetProtection/>
  <mergeCells count="16">
    <mergeCell ref="A11:A13"/>
    <mergeCell ref="B11:B13"/>
    <mergeCell ref="C11:C13"/>
    <mergeCell ref="D21:D22"/>
    <mergeCell ref="D18:D19"/>
    <mergeCell ref="B9:B10"/>
    <mergeCell ref="C9:C10"/>
    <mergeCell ref="A9:A10"/>
    <mergeCell ref="H9:L9"/>
    <mergeCell ref="E9:G9"/>
    <mergeCell ref="D15:D16"/>
    <mergeCell ref="D9:D10"/>
    <mergeCell ref="O1:R1"/>
    <mergeCell ref="P2:R2"/>
    <mergeCell ref="M9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7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zoomScaleSheetLayoutView="100" zoomScalePageLayoutView="0" workbookViewId="0" topLeftCell="A49">
      <selection activeCell="N12" sqref="N12"/>
    </sheetView>
  </sheetViews>
  <sheetFormatPr defaultColWidth="9.140625" defaultRowHeight="15"/>
  <cols>
    <col min="1" max="1" width="3.28125" style="0" customWidth="1"/>
    <col min="2" max="2" width="12.140625" style="0" customWidth="1"/>
    <col min="3" max="3" width="8.7109375" style="0" customWidth="1"/>
    <col min="4" max="4" width="17.28125" style="0" customWidth="1"/>
    <col min="5" max="5" width="6.57421875" style="0" customWidth="1"/>
    <col min="6" max="6" width="10.00390625" style="0" customWidth="1"/>
    <col min="7" max="7" width="8.140625" style="0" customWidth="1"/>
    <col min="8" max="10" width="8.00390625" style="0" customWidth="1"/>
    <col min="11" max="11" width="12.421875" style="0" customWidth="1"/>
    <col min="12" max="12" width="9.140625" style="0" customWidth="1"/>
  </cols>
  <sheetData>
    <row r="1" spans="1:11" ht="14.25">
      <c r="A1" s="99"/>
      <c r="B1" s="99"/>
      <c r="C1" s="99"/>
      <c r="D1" s="99"/>
      <c r="E1" s="99"/>
      <c r="F1" s="99"/>
      <c r="G1" s="99"/>
      <c r="H1" s="99"/>
      <c r="I1" s="439" t="s">
        <v>117</v>
      </c>
      <c r="J1" s="439"/>
      <c r="K1" s="20"/>
    </row>
    <row r="2" spans="1:11" ht="63" customHeight="1">
      <c r="A2" s="99"/>
      <c r="B2" s="99"/>
      <c r="C2" s="99"/>
      <c r="D2" s="99"/>
      <c r="E2" s="99"/>
      <c r="F2" s="99"/>
      <c r="G2" s="443" t="s">
        <v>118</v>
      </c>
      <c r="H2" s="443"/>
      <c r="I2" s="443"/>
      <c r="J2" s="443"/>
      <c r="K2" s="20"/>
    </row>
    <row r="3" spans="1:11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20"/>
    </row>
    <row r="4" spans="1:11" ht="39" customHeight="1">
      <c r="A4" s="438" t="s">
        <v>49</v>
      </c>
      <c r="B4" s="438"/>
      <c r="C4" s="438"/>
      <c r="D4" s="438"/>
      <c r="E4" s="438"/>
      <c r="F4" s="438"/>
      <c r="G4" s="438"/>
      <c r="H4" s="438"/>
      <c r="I4" s="438"/>
      <c r="J4" s="438"/>
      <c r="K4" s="20"/>
    </row>
    <row r="5" spans="1:11" ht="14.25">
      <c r="A5" s="99"/>
      <c r="B5" s="99"/>
      <c r="C5" s="99"/>
      <c r="D5" s="99"/>
      <c r="E5" s="99"/>
      <c r="F5" s="99"/>
      <c r="G5" s="99"/>
      <c r="H5" s="99"/>
      <c r="I5" s="99"/>
      <c r="J5" s="99"/>
      <c r="K5" s="20"/>
    </row>
    <row r="6" spans="1:11" ht="14.25">
      <c r="A6" s="100" t="s">
        <v>42</v>
      </c>
      <c r="B6" s="99"/>
      <c r="C6" s="99"/>
      <c r="D6" s="99"/>
      <c r="E6" s="101" t="s">
        <v>53</v>
      </c>
      <c r="F6" s="99"/>
      <c r="G6" s="99"/>
      <c r="H6" s="99"/>
      <c r="I6" s="99"/>
      <c r="J6" s="99"/>
      <c r="K6" s="32"/>
    </row>
    <row r="7" spans="1:11" ht="14.25">
      <c r="A7" s="100" t="s">
        <v>43</v>
      </c>
      <c r="B7" s="99"/>
      <c r="C7" s="99"/>
      <c r="D7" s="99"/>
      <c r="E7" s="102" t="s">
        <v>70</v>
      </c>
      <c r="F7" s="99"/>
      <c r="G7" s="99"/>
      <c r="H7" s="99"/>
      <c r="I7" s="99"/>
      <c r="J7" s="99"/>
      <c r="K7" s="32"/>
    </row>
    <row r="8" spans="1:11" ht="14.25">
      <c r="A8" s="99"/>
      <c r="B8" s="99"/>
      <c r="C8" s="99"/>
      <c r="D8" s="99"/>
      <c r="E8" s="99"/>
      <c r="F8" s="99"/>
      <c r="G8" s="99"/>
      <c r="H8" s="99"/>
      <c r="I8" s="99"/>
      <c r="J8" s="99"/>
      <c r="K8" s="20"/>
    </row>
    <row r="9" spans="1:11" ht="29.25" customHeight="1">
      <c r="A9" s="440" t="s">
        <v>0</v>
      </c>
      <c r="B9" s="440" t="s">
        <v>24</v>
      </c>
      <c r="C9" s="441" t="s">
        <v>45</v>
      </c>
      <c r="D9" s="440" t="s">
        <v>25</v>
      </c>
      <c r="E9" s="440" t="s">
        <v>36</v>
      </c>
      <c r="F9" s="440"/>
      <c r="G9" s="440"/>
      <c r="H9" s="440"/>
      <c r="I9" s="440"/>
      <c r="J9" s="440"/>
      <c r="K9" s="20"/>
    </row>
    <row r="10" spans="1:11" ht="123" customHeight="1">
      <c r="A10" s="440"/>
      <c r="B10" s="440"/>
      <c r="C10" s="442"/>
      <c r="D10" s="440"/>
      <c r="E10" s="103" t="s">
        <v>134</v>
      </c>
      <c r="F10" s="103" t="s">
        <v>7</v>
      </c>
      <c r="G10" s="103" t="s">
        <v>8</v>
      </c>
      <c r="H10" s="103" t="s">
        <v>9</v>
      </c>
      <c r="I10" s="103" t="s">
        <v>10</v>
      </c>
      <c r="J10" s="103" t="s">
        <v>11</v>
      </c>
      <c r="K10" s="20"/>
    </row>
    <row r="11" spans="1:11" s="5" customFormat="1" ht="13.5" customHeight="1">
      <c r="A11" s="428"/>
      <c r="B11" s="429" t="s">
        <v>48</v>
      </c>
      <c r="C11" s="429" t="s">
        <v>53</v>
      </c>
      <c r="D11" s="179" t="s">
        <v>37</v>
      </c>
      <c r="E11" s="177">
        <v>0</v>
      </c>
      <c r="F11" s="178">
        <f>F12+F13+F15</f>
        <v>65098.745</v>
      </c>
      <c r="G11" s="178">
        <f>G12+G13+G15</f>
        <v>60918.149999999994</v>
      </c>
      <c r="H11" s="178">
        <f>H12+H13+H15</f>
        <v>65617.39</v>
      </c>
      <c r="I11" s="178">
        <f>I17+I67+I72</f>
        <v>62048.8</v>
      </c>
      <c r="J11" s="178">
        <f>J12+J13+J15</f>
        <v>58218.08</v>
      </c>
      <c r="K11" s="266">
        <f>K12+K13+K15</f>
        <v>311901.1649999999</v>
      </c>
    </row>
    <row r="12" spans="1:12" s="5" customFormat="1" ht="59.25" customHeight="1">
      <c r="A12" s="428"/>
      <c r="B12" s="429"/>
      <c r="C12" s="429"/>
      <c r="D12" s="179" t="s">
        <v>51</v>
      </c>
      <c r="E12" s="177"/>
      <c r="F12" s="178">
        <f aca="true" t="shared" si="0" ref="F12:H13">F18+F68+F73</f>
        <v>25523.5</v>
      </c>
      <c r="G12" s="178">
        <f>G18+G68+G73</f>
        <v>32893.229999999996</v>
      </c>
      <c r="H12" s="178">
        <f t="shared" si="0"/>
        <v>33833.078</v>
      </c>
      <c r="I12" s="178">
        <f>I18+I68+I73</f>
        <v>34912.6</v>
      </c>
      <c r="J12" s="178">
        <f>J18+J68+J73</f>
        <v>32353.239999999998</v>
      </c>
      <c r="K12" s="266">
        <f>F12+G12+H12+I12+J12</f>
        <v>159515.648</v>
      </c>
      <c r="L12" s="10"/>
    </row>
    <row r="13" spans="1:11" s="5" customFormat="1" ht="42" customHeight="1">
      <c r="A13" s="428"/>
      <c r="B13" s="429"/>
      <c r="C13" s="429"/>
      <c r="D13" s="179" t="s">
        <v>38</v>
      </c>
      <c r="E13" s="177"/>
      <c r="F13" s="178">
        <f t="shared" si="0"/>
        <v>33323.3</v>
      </c>
      <c r="G13" s="178">
        <f t="shared" si="0"/>
        <v>21243.805</v>
      </c>
      <c r="H13" s="178">
        <f t="shared" si="0"/>
        <v>24533.273</v>
      </c>
      <c r="I13" s="178">
        <f>I19+I69+I74</f>
        <v>20597.9</v>
      </c>
      <c r="J13" s="178">
        <f>J19+J69+J74</f>
        <v>19353.84</v>
      </c>
      <c r="K13" s="266">
        <f>F13+G13+H13+I13+J13</f>
        <v>119052.11799999999</v>
      </c>
    </row>
    <row r="14" spans="1:11" s="5" customFormat="1" ht="65.25" customHeight="1" hidden="1">
      <c r="A14" s="428"/>
      <c r="B14" s="429"/>
      <c r="C14" s="429"/>
      <c r="D14" s="179" t="s">
        <v>40</v>
      </c>
      <c r="E14" s="177"/>
      <c r="F14" s="178"/>
      <c r="G14" s="178"/>
      <c r="H14" s="178"/>
      <c r="I14" s="178"/>
      <c r="J14" s="178"/>
      <c r="K14" s="266"/>
    </row>
    <row r="15" spans="1:11" s="5" customFormat="1" ht="39" customHeight="1">
      <c r="A15" s="428"/>
      <c r="B15" s="429"/>
      <c r="C15" s="429"/>
      <c r="D15" s="179" t="s">
        <v>50</v>
      </c>
      <c r="E15" s="177"/>
      <c r="F15" s="178">
        <f>F20+F75+F70</f>
        <v>6251.945</v>
      </c>
      <c r="G15" s="178">
        <f>G20+G70+G75</f>
        <v>6781.115</v>
      </c>
      <c r="H15" s="178">
        <f>H20+H70+H75</f>
        <v>7251.039000000001</v>
      </c>
      <c r="I15" s="178">
        <f>I20+I70+I75</f>
        <v>6538.3</v>
      </c>
      <c r="J15" s="178">
        <f>J20+J70+J75</f>
        <v>6511</v>
      </c>
      <c r="K15" s="266">
        <f>F15+G15+H15+I15+J15</f>
        <v>33333.399000000005</v>
      </c>
    </row>
    <row r="16" spans="1:11" s="5" customFormat="1" ht="12.75" customHeight="1">
      <c r="A16" s="428"/>
      <c r="B16" s="430"/>
      <c r="C16" s="430"/>
      <c r="D16" s="179" t="s">
        <v>39</v>
      </c>
      <c r="E16" s="180"/>
      <c r="F16" s="180"/>
      <c r="G16" s="180"/>
      <c r="H16" s="180"/>
      <c r="I16" s="180"/>
      <c r="J16" s="180"/>
      <c r="K16" s="267"/>
    </row>
    <row r="17" spans="1:11" s="4" customFormat="1" ht="16.5" customHeight="1">
      <c r="A17" s="436">
        <v>1</v>
      </c>
      <c r="B17" s="437" t="s">
        <v>27</v>
      </c>
      <c r="C17" s="437" t="s">
        <v>64</v>
      </c>
      <c r="D17" s="168" t="s">
        <v>37</v>
      </c>
      <c r="E17" s="169">
        <v>0</v>
      </c>
      <c r="F17" s="169">
        <f>F18+F19+F20</f>
        <v>15868.599999999999</v>
      </c>
      <c r="G17" s="169">
        <f>SUM(G18:G21)</f>
        <v>12917</v>
      </c>
      <c r="H17" s="169">
        <f>SUM(H18:H21)</f>
        <v>12917</v>
      </c>
      <c r="I17" s="169">
        <f>SUM(I18:I21)</f>
        <v>20048.8</v>
      </c>
      <c r="J17" s="169">
        <f>SUM(J18:J21)</f>
        <v>12917</v>
      </c>
      <c r="K17" s="266">
        <f>K18+K19+K20</f>
        <v>74668.4</v>
      </c>
    </row>
    <row r="18" spans="1:18" s="4" customFormat="1" ht="63.75" customHeight="1">
      <c r="A18" s="436"/>
      <c r="B18" s="437"/>
      <c r="C18" s="437"/>
      <c r="D18" s="170" t="s">
        <v>51</v>
      </c>
      <c r="E18" s="169">
        <v>0</v>
      </c>
      <c r="F18" s="171">
        <f aca="true" t="shared" si="1" ref="F18:J20">F23+F43</f>
        <v>3789.6</v>
      </c>
      <c r="G18" s="171">
        <f t="shared" si="1"/>
        <v>8033</v>
      </c>
      <c r="H18" s="171">
        <f t="shared" si="1"/>
        <v>8033</v>
      </c>
      <c r="I18" s="171">
        <f t="shared" si="1"/>
        <v>11252.6</v>
      </c>
      <c r="J18" s="171">
        <f t="shared" si="1"/>
        <v>8033</v>
      </c>
      <c r="K18" s="266">
        <f>F18+G18+H18+I18+J18</f>
        <v>39141.2</v>
      </c>
      <c r="L18" s="9"/>
      <c r="M18" s="9"/>
      <c r="N18" s="9"/>
      <c r="O18" s="9"/>
      <c r="P18" s="9"/>
      <c r="Q18" s="9"/>
      <c r="R18" s="9"/>
    </row>
    <row r="19" spans="1:11" s="4" customFormat="1" ht="40.5" customHeight="1">
      <c r="A19" s="436"/>
      <c r="B19" s="437"/>
      <c r="C19" s="437"/>
      <c r="D19" s="170" t="s">
        <v>38</v>
      </c>
      <c r="E19" s="169">
        <v>0</v>
      </c>
      <c r="F19" s="171">
        <f t="shared" si="1"/>
        <v>8403.3</v>
      </c>
      <c r="G19" s="171">
        <f t="shared" si="1"/>
        <v>2133</v>
      </c>
      <c r="H19" s="171">
        <f t="shared" si="1"/>
        <v>2133</v>
      </c>
      <c r="I19" s="171">
        <f t="shared" si="1"/>
        <v>5687.9</v>
      </c>
      <c r="J19" s="171">
        <f t="shared" si="1"/>
        <v>2133</v>
      </c>
      <c r="K19" s="266">
        <f>F19+G19+H19+I19+J19</f>
        <v>20490.199999999997</v>
      </c>
    </row>
    <row r="20" spans="1:11" s="4" customFormat="1" ht="21.75" customHeight="1">
      <c r="A20" s="436"/>
      <c r="B20" s="437"/>
      <c r="C20" s="437"/>
      <c r="D20" s="170" t="s">
        <v>50</v>
      </c>
      <c r="E20" s="169">
        <v>0</v>
      </c>
      <c r="F20" s="171">
        <f t="shared" si="1"/>
        <v>3675.7</v>
      </c>
      <c r="G20" s="171">
        <f t="shared" si="1"/>
        <v>2751</v>
      </c>
      <c r="H20" s="171">
        <f t="shared" si="1"/>
        <v>2751</v>
      </c>
      <c r="I20" s="196">
        <f t="shared" si="1"/>
        <v>3108.3</v>
      </c>
      <c r="J20" s="171">
        <f t="shared" si="1"/>
        <v>2751</v>
      </c>
      <c r="K20" s="266">
        <f>F20+G20+H20+I20+J20</f>
        <v>15037</v>
      </c>
    </row>
    <row r="21" spans="1:11" s="4" customFormat="1" ht="15" customHeight="1">
      <c r="A21" s="436"/>
      <c r="B21" s="437"/>
      <c r="C21" s="437"/>
      <c r="D21" s="170" t="s">
        <v>39</v>
      </c>
      <c r="E21" s="169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267">
        <v>0</v>
      </c>
    </row>
    <row r="22" spans="1:11" s="4" customFormat="1" ht="15" customHeight="1">
      <c r="A22" s="431" t="s">
        <v>138</v>
      </c>
      <c r="B22" s="425" t="s">
        <v>143</v>
      </c>
      <c r="C22" s="425"/>
      <c r="D22" s="189" t="s">
        <v>37</v>
      </c>
      <c r="E22" s="190">
        <v>0</v>
      </c>
      <c r="F22" s="190">
        <f>SUM(F23:F26)</f>
        <v>3000</v>
      </c>
      <c r="G22" s="190">
        <f>SUM(G23:G26)</f>
        <v>7551</v>
      </c>
      <c r="H22" s="190">
        <f>SUM(H23:H26)</f>
        <v>7551</v>
      </c>
      <c r="I22" s="190">
        <f>SUM(I23:I26)</f>
        <v>7551</v>
      </c>
      <c r="J22" s="190">
        <f>SUM(J23:J26)</f>
        <v>7551</v>
      </c>
      <c r="K22" s="267"/>
    </row>
    <row r="23" spans="1:11" s="4" customFormat="1" ht="56.25" customHeight="1">
      <c r="A23" s="432"/>
      <c r="B23" s="426"/>
      <c r="C23" s="426"/>
      <c r="D23" s="192" t="s">
        <v>132</v>
      </c>
      <c r="E23" s="190">
        <v>0</v>
      </c>
      <c r="F23" s="193">
        <f aca="true" t="shared" si="2" ref="F23:J25">F28+F33+F38</f>
        <v>300</v>
      </c>
      <c r="G23" s="193">
        <f t="shared" si="2"/>
        <v>6300</v>
      </c>
      <c r="H23" s="193">
        <f t="shared" si="2"/>
        <v>6300</v>
      </c>
      <c r="I23" s="193">
        <f t="shared" si="2"/>
        <v>6300</v>
      </c>
      <c r="J23" s="193">
        <f t="shared" si="2"/>
        <v>6300</v>
      </c>
      <c r="K23" s="267"/>
    </row>
    <row r="24" spans="1:11" s="4" customFormat="1" ht="26.25" customHeight="1">
      <c r="A24" s="432"/>
      <c r="B24" s="426"/>
      <c r="C24" s="426"/>
      <c r="D24" s="192" t="s">
        <v>133</v>
      </c>
      <c r="E24" s="190">
        <v>0</v>
      </c>
      <c r="F24" s="193">
        <f t="shared" si="2"/>
        <v>0</v>
      </c>
      <c r="G24" s="193">
        <f t="shared" si="2"/>
        <v>0</v>
      </c>
      <c r="H24" s="193">
        <f t="shared" si="2"/>
        <v>0</v>
      </c>
      <c r="I24" s="193">
        <f t="shared" si="2"/>
        <v>0</v>
      </c>
      <c r="J24" s="193">
        <f t="shared" si="2"/>
        <v>0</v>
      </c>
      <c r="K24" s="267"/>
    </row>
    <row r="25" spans="1:11" s="4" customFormat="1" ht="25.5" customHeight="1">
      <c r="A25" s="432"/>
      <c r="B25" s="426"/>
      <c r="C25" s="426"/>
      <c r="D25" s="192" t="s">
        <v>50</v>
      </c>
      <c r="E25" s="190">
        <v>0</v>
      </c>
      <c r="F25" s="193">
        <f t="shared" si="2"/>
        <v>2700</v>
      </c>
      <c r="G25" s="193">
        <f t="shared" si="2"/>
        <v>1251</v>
      </c>
      <c r="H25" s="193">
        <f t="shared" si="2"/>
        <v>1251</v>
      </c>
      <c r="I25" s="193">
        <f t="shared" si="2"/>
        <v>1251</v>
      </c>
      <c r="J25" s="193">
        <f t="shared" si="2"/>
        <v>1251</v>
      </c>
      <c r="K25" s="267">
        <f>F25+G25+H25+I25+J25</f>
        <v>7704</v>
      </c>
    </row>
    <row r="26" spans="1:11" s="4" customFormat="1" ht="15" customHeight="1">
      <c r="A26" s="433"/>
      <c r="B26" s="427"/>
      <c r="C26" s="427"/>
      <c r="D26" s="192" t="s">
        <v>39</v>
      </c>
      <c r="E26" s="190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267"/>
    </row>
    <row r="27" spans="1:11" s="4" customFormat="1" ht="15.75" customHeight="1">
      <c r="A27" s="416"/>
      <c r="B27" s="410" t="s">
        <v>130</v>
      </c>
      <c r="C27" s="410" t="s">
        <v>131</v>
      </c>
      <c r="D27" s="107" t="s">
        <v>37</v>
      </c>
      <c r="E27" s="159">
        <v>0</v>
      </c>
      <c r="F27" s="159">
        <f>F28+F30</f>
        <v>700</v>
      </c>
      <c r="G27" s="159">
        <f>G28+G30</f>
        <v>2820</v>
      </c>
      <c r="H27" s="159">
        <f>H30+H28</f>
        <v>2820</v>
      </c>
      <c r="I27" s="159">
        <f>I30+I28</f>
        <v>2820</v>
      </c>
      <c r="J27" s="159">
        <f>J30+J28</f>
        <v>2820</v>
      </c>
      <c r="K27" s="267"/>
    </row>
    <row r="28" spans="1:11" s="4" customFormat="1" ht="51.75" customHeight="1">
      <c r="A28" s="417"/>
      <c r="B28" s="411"/>
      <c r="C28" s="411"/>
      <c r="D28" s="105" t="s">
        <v>132</v>
      </c>
      <c r="E28" s="159">
        <v>0</v>
      </c>
      <c r="F28" s="160">
        <v>300</v>
      </c>
      <c r="G28" s="160">
        <v>2000</v>
      </c>
      <c r="H28" s="160">
        <v>2000</v>
      </c>
      <c r="I28" s="160">
        <v>2000</v>
      </c>
      <c r="J28" s="160">
        <v>2000</v>
      </c>
      <c r="K28" s="267"/>
    </row>
    <row r="29" spans="1:11" s="4" customFormat="1" ht="22.5" customHeight="1">
      <c r="A29" s="417"/>
      <c r="B29" s="411"/>
      <c r="C29" s="411"/>
      <c r="D29" s="105" t="s">
        <v>133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267"/>
    </row>
    <row r="30" spans="1:11" s="4" customFormat="1" ht="22.5" customHeight="1">
      <c r="A30" s="417"/>
      <c r="B30" s="411"/>
      <c r="C30" s="411"/>
      <c r="D30" s="105" t="s">
        <v>50</v>
      </c>
      <c r="E30" s="159">
        <v>0</v>
      </c>
      <c r="F30" s="160">
        <v>400</v>
      </c>
      <c r="G30" s="160">
        <v>820</v>
      </c>
      <c r="H30" s="160">
        <v>820</v>
      </c>
      <c r="I30" s="160">
        <v>820</v>
      </c>
      <c r="J30" s="160">
        <v>820</v>
      </c>
      <c r="K30" s="267"/>
    </row>
    <row r="31" spans="1:11" s="4" customFormat="1" ht="14.25" customHeight="1">
      <c r="A31" s="417"/>
      <c r="B31" s="412"/>
      <c r="C31" s="412"/>
      <c r="D31" s="105" t="s">
        <v>39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267"/>
    </row>
    <row r="32" spans="1:11" s="4" customFormat="1" ht="18" customHeight="1">
      <c r="A32" s="417"/>
      <c r="B32" s="410" t="s">
        <v>130</v>
      </c>
      <c r="C32" s="410" t="s">
        <v>135</v>
      </c>
      <c r="D32" s="107" t="s">
        <v>37</v>
      </c>
      <c r="E32" s="159">
        <v>0</v>
      </c>
      <c r="F32" s="159">
        <f>F33+F35</f>
        <v>300</v>
      </c>
      <c r="G32" s="159">
        <f>G33+G35</f>
        <v>4731</v>
      </c>
      <c r="H32" s="159">
        <f>H35+H33</f>
        <v>4731</v>
      </c>
      <c r="I32" s="159">
        <f>I35+I33</f>
        <v>4731</v>
      </c>
      <c r="J32" s="159">
        <f>J35+J33</f>
        <v>4731</v>
      </c>
      <c r="K32" s="267"/>
    </row>
    <row r="33" spans="1:11" s="4" customFormat="1" ht="50.25" customHeight="1">
      <c r="A33" s="417"/>
      <c r="B33" s="411"/>
      <c r="C33" s="411"/>
      <c r="D33" s="105" t="s">
        <v>132</v>
      </c>
      <c r="E33" s="159">
        <v>0</v>
      </c>
      <c r="F33" s="159">
        <v>0</v>
      </c>
      <c r="G33" s="160">
        <v>4300</v>
      </c>
      <c r="H33" s="160">
        <v>4300</v>
      </c>
      <c r="I33" s="160">
        <v>4300</v>
      </c>
      <c r="J33" s="160">
        <v>4300</v>
      </c>
      <c r="K33" s="267"/>
    </row>
    <row r="34" spans="1:11" s="4" customFormat="1" ht="22.5" customHeight="1">
      <c r="A34" s="417"/>
      <c r="B34" s="411"/>
      <c r="C34" s="411"/>
      <c r="D34" s="105" t="s">
        <v>133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267"/>
    </row>
    <row r="35" spans="1:11" s="4" customFormat="1" ht="22.5" customHeight="1">
      <c r="A35" s="417"/>
      <c r="B35" s="411"/>
      <c r="C35" s="411"/>
      <c r="D35" s="105" t="s">
        <v>50</v>
      </c>
      <c r="E35" s="160"/>
      <c r="F35" s="160">
        <v>300</v>
      </c>
      <c r="G35" s="160">
        <v>431</v>
      </c>
      <c r="H35" s="160">
        <v>431</v>
      </c>
      <c r="I35" s="160">
        <v>431</v>
      </c>
      <c r="J35" s="160">
        <v>431</v>
      </c>
      <c r="K35" s="267"/>
    </row>
    <row r="36" spans="1:11" s="4" customFormat="1" ht="15.75" customHeight="1">
      <c r="A36" s="417"/>
      <c r="B36" s="412"/>
      <c r="C36" s="412"/>
      <c r="D36" s="105" t="s">
        <v>39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267"/>
    </row>
    <row r="37" spans="1:11" s="4" customFormat="1" ht="22.5" customHeight="1">
      <c r="A37" s="417"/>
      <c r="B37" s="410" t="s">
        <v>130</v>
      </c>
      <c r="C37" s="410" t="s">
        <v>136</v>
      </c>
      <c r="D37" s="107" t="s">
        <v>37</v>
      </c>
      <c r="E37" s="159">
        <v>0</v>
      </c>
      <c r="F37" s="159">
        <f>F38+F40</f>
        <v>2000</v>
      </c>
      <c r="G37" s="159">
        <f>G38+G40</f>
        <v>0</v>
      </c>
      <c r="H37" s="159">
        <f>H40+H38</f>
        <v>0</v>
      </c>
      <c r="I37" s="159">
        <f>I40+I38</f>
        <v>0</v>
      </c>
      <c r="J37" s="159">
        <f>J40+J38</f>
        <v>0</v>
      </c>
      <c r="K37" s="267"/>
    </row>
    <row r="38" spans="1:11" s="4" customFormat="1" ht="51" customHeight="1">
      <c r="A38" s="417"/>
      <c r="B38" s="411"/>
      <c r="C38" s="411"/>
      <c r="D38" s="105" t="s">
        <v>132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267"/>
    </row>
    <row r="39" spans="1:11" s="4" customFormat="1" ht="22.5" customHeight="1">
      <c r="A39" s="417"/>
      <c r="B39" s="411"/>
      <c r="C39" s="411"/>
      <c r="D39" s="105" t="s">
        <v>133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267"/>
    </row>
    <row r="40" spans="1:11" s="4" customFormat="1" ht="22.5" customHeight="1">
      <c r="A40" s="417"/>
      <c r="B40" s="411"/>
      <c r="C40" s="411"/>
      <c r="D40" s="105" t="s">
        <v>50</v>
      </c>
      <c r="E40" s="159">
        <v>0</v>
      </c>
      <c r="F40" s="160">
        <v>2000</v>
      </c>
      <c r="G40" s="160">
        <v>0</v>
      </c>
      <c r="H40" s="160">
        <v>0</v>
      </c>
      <c r="I40" s="160">
        <v>0</v>
      </c>
      <c r="J40" s="160">
        <v>0</v>
      </c>
      <c r="K40" s="267"/>
    </row>
    <row r="41" spans="1:11" s="4" customFormat="1" ht="15" customHeight="1">
      <c r="A41" s="418"/>
      <c r="B41" s="412"/>
      <c r="C41" s="412"/>
      <c r="D41" s="105" t="s">
        <v>39</v>
      </c>
      <c r="E41" s="160"/>
      <c r="F41" s="160"/>
      <c r="G41" s="160"/>
      <c r="H41" s="160"/>
      <c r="I41" s="160"/>
      <c r="J41" s="160"/>
      <c r="K41" s="267"/>
    </row>
    <row r="42" spans="1:11" s="4" customFormat="1" ht="15.75" customHeight="1">
      <c r="A42" s="187"/>
      <c r="B42" s="425" t="s">
        <v>144</v>
      </c>
      <c r="C42" s="188"/>
      <c r="D42" s="189" t="s">
        <v>37</v>
      </c>
      <c r="E42" s="190">
        <v>0</v>
      </c>
      <c r="F42" s="190">
        <f>SUM(F43:F46)</f>
        <v>12868.6</v>
      </c>
      <c r="G42" s="190">
        <f>SUM(G43:G46)</f>
        <v>5366</v>
      </c>
      <c r="H42" s="190">
        <f>SUM(H43:H46)</f>
        <v>5366</v>
      </c>
      <c r="I42" s="190">
        <f>SUM(I43:I46)</f>
        <v>12497.8</v>
      </c>
      <c r="J42" s="190">
        <f>SUM(J43:J46)</f>
        <v>5366</v>
      </c>
      <c r="K42" s="267"/>
    </row>
    <row r="43" spans="1:11" s="4" customFormat="1" ht="51" customHeight="1">
      <c r="A43" s="187"/>
      <c r="B43" s="426"/>
      <c r="C43" s="188"/>
      <c r="D43" s="192" t="s">
        <v>132</v>
      </c>
      <c r="E43" s="193"/>
      <c r="F43" s="193">
        <f aca="true" t="shared" si="3" ref="F43:J44">F48+F53+F58+F63</f>
        <v>3489.6</v>
      </c>
      <c r="G43" s="193">
        <f t="shared" si="3"/>
        <v>1733</v>
      </c>
      <c r="H43" s="193">
        <f t="shared" si="3"/>
        <v>1733</v>
      </c>
      <c r="I43" s="193">
        <f t="shared" si="3"/>
        <v>4952.6</v>
      </c>
      <c r="J43" s="193">
        <f t="shared" si="3"/>
        <v>1733</v>
      </c>
      <c r="K43" s="267"/>
    </row>
    <row r="44" spans="1:11" s="4" customFormat="1" ht="22.5" customHeight="1">
      <c r="A44" s="187" t="s">
        <v>139</v>
      </c>
      <c r="B44" s="426"/>
      <c r="C44" s="188"/>
      <c r="D44" s="192" t="s">
        <v>133</v>
      </c>
      <c r="E44" s="193"/>
      <c r="F44" s="193">
        <f t="shared" si="3"/>
        <v>8403.3</v>
      </c>
      <c r="G44" s="193">
        <f t="shared" si="3"/>
        <v>2133</v>
      </c>
      <c r="H44" s="193">
        <f t="shared" si="3"/>
        <v>2133</v>
      </c>
      <c r="I44" s="193">
        <f t="shared" si="3"/>
        <v>5687.9</v>
      </c>
      <c r="J44" s="193">
        <f t="shared" si="3"/>
        <v>2133</v>
      </c>
      <c r="K44" s="267"/>
    </row>
    <row r="45" spans="1:11" s="4" customFormat="1" ht="25.5" customHeight="1">
      <c r="A45" s="187"/>
      <c r="B45" s="426"/>
      <c r="C45" s="188"/>
      <c r="D45" s="192" t="s">
        <v>50</v>
      </c>
      <c r="E45" s="193"/>
      <c r="F45" s="193">
        <f>F50+F60+F65</f>
        <v>975.7</v>
      </c>
      <c r="G45" s="193">
        <f>G50+G55+G60+G65</f>
        <v>1500</v>
      </c>
      <c r="H45" s="193">
        <f>H50+H55+H60+H65</f>
        <v>1500</v>
      </c>
      <c r="I45" s="193">
        <f>I50+I55+I60+I65</f>
        <v>1857.3</v>
      </c>
      <c r="J45" s="193">
        <f>J50+J55+J60+J65</f>
        <v>1500</v>
      </c>
      <c r="K45" s="266">
        <f>F45+G45+H45+I45+J45</f>
        <v>7333</v>
      </c>
    </row>
    <row r="46" spans="1:11" s="4" customFormat="1" ht="15" customHeight="1">
      <c r="A46" s="187"/>
      <c r="B46" s="427"/>
      <c r="C46" s="188"/>
      <c r="D46" s="192" t="s">
        <v>39</v>
      </c>
      <c r="E46" s="193"/>
      <c r="F46" s="190">
        <v>0</v>
      </c>
      <c r="G46" s="193">
        <v>0</v>
      </c>
      <c r="H46" s="193">
        <v>0</v>
      </c>
      <c r="I46" s="193">
        <v>0</v>
      </c>
      <c r="J46" s="193">
        <v>0</v>
      </c>
      <c r="K46" s="267"/>
    </row>
    <row r="47" spans="1:11" s="4" customFormat="1" ht="15" customHeight="1">
      <c r="A47" s="416"/>
      <c r="B47" s="410" t="s">
        <v>130</v>
      </c>
      <c r="C47" s="410" t="s">
        <v>137</v>
      </c>
      <c r="D47" s="107" t="s">
        <v>37</v>
      </c>
      <c r="E47" s="159">
        <v>0</v>
      </c>
      <c r="F47" s="159">
        <v>0</v>
      </c>
      <c r="G47" s="159">
        <v>0</v>
      </c>
      <c r="H47" s="159">
        <f>H50+H48</f>
        <v>0</v>
      </c>
      <c r="I47" s="159">
        <f>I50+I48</f>
        <v>0</v>
      </c>
      <c r="J47" s="159">
        <f>J50+J48</f>
        <v>0</v>
      </c>
      <c r="K47" s="267"/>
    </row>
    <row r="48" spans="1:11" s="4" customFormat="1" ht="44.25" customHeight="1">
      <c r="A48" s="417"/>
      <c r="B48" s="411"/>
      <c r="C48" s="411"/>
      <c r="D48" s="105" t="s">
        <v>132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267"/>
    </row>
    <row r="49" spans="1:11" s="4" customFormat="1" ht="29.25" customHeight="1">
      <c r="A49" s="417"/>
      <c r="B49" s="411"/>
      <c r="C49" s="411"/>
      <c r="D49" s="105" t="s">
        <v>133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267"/>
    </row>
    <row r="50" spans="1:11" s="4" customFormat="1" ht="24.75" customHeight="1">
      <c r="A50" s="417"/>
      <c r="B50" s="411"/>
      <c r="C50" s="411"/>
      <c r="D50" s="105" t="s">
        <v>50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267"/>
    </row>
    <row r="51" spans="1:11" s="4" customFormat="1" ht="19.5" customHeight="1">
      <c r="A51" s="417"/>
      <c r="B51" s="412"/>
      <c r="C51" s="412"/>
      <c r="D51" s="105" t="s">
        <v>39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267"/>
    </row>
    <row r="52" spans="1:11" s="4" customFormat="1" ht="15" customHeight="1">
      <c r="A52" s="417"/>
      <c r="B52" s="410" t="s">
        <v>130</v>
      </c>
      <c r="C52" s="422" t="s">
        <v>140</v>
      </c>
      <c r="D52" s="107" t="s">
        <v>37</v>
      </c>
      <c r="E52" s="159">
        <v>0</v>
      </c>
      <c r="F52" s="159">
        <v>0</v>
      </c>
      <c r="G52" s="159">
        <f>SUM(G53:G56)</f>
        <v>700</v>
      </c>
      <c r="H52" s="159">
        <f>SUM(H53:H56)</f>
        <v>700</v>
      </c>
      <c r="I52" s="159">
        <f>SUM(I53:I56)</f>
        <v>700</v>
      </c>
      <c r="J52" s="159">
        <f>SUM(J53:J56)</f>
        <v>700</v>
      </c>
      <c r="K52" s="267"/>
    </row>
    <row r="53" spans="1:11" s="4" customFormat="1" ht="49.5" customHeight="1">
      <c r="A53" s="417"/>
      <c r="B53" s="411"/>
      <c r="C53" s="423"/>
      <c r="D53" s="105" t="s">
        <v>132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267"/>
    </row>
    <row r="54" spans="1:11" s="4" customFormat="1" ht="22.5" customHeight="1">
      <c r="A54" s="417"/>
      <c r="B54" s="411"/>
      <c r="C54" s="423"/>
      <c r="D54" s="105" t="s">
        <v>133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267"/>
    </row>
    <row r="55" spans="1:11" s="4" customFormat="1" ht="22.5" customHeight="1">
      <c r="A55" s="417"/>
      <c r="B55" s="411"/>
      <c r="C55" s="423"/>
      <c r="D55" s="105" t="s">
        <v>50</v>
      </c>
      <c r="E55" s="159"/>
      <c r="F55" s="159"/>
      <c r="G55" s="160">
        <v>700</v>
      </c>
      <c r="H55" s="160">
        <v>700</v>
      </c>
      <c r="I55" s="160">
        <v>700</v>
      </c>
      <c r="J55" s="160">
        <v>700</v>
      </c>
      <c r="K55" s="267"/>
    </row>
    <row r="56" spans="1:11" s="4" customFormat="1" ht="81" customHeight="1">
      <c r="A56" s="417"/>
      <c r="B56" s="412"/>
      <c r="C56" s="424"/>
      <c r="D56" s="105" t="s">
        <v>39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267"/>
    </row>
    <row r="57" spans="1:11" s="4" customFormat="1" ht="19.5" customHeight="1">
      <c r="A57" s="417"/>
      <c r="B57" s="410" t="s">
        <v>130</v>
      </c>
      <c r="C57" s="419" t="s">
        <v>141</v>
      </c>
      <c r="D57" s="107" t="s">
        <v>37</v>
      </c>
      <c r="E57" s="159">
        <v>0</v>
      </c>
      <c r="F57" s="159">
        <f>SUM(F58:F61)</f>
        <v>8377.6</v>
      </c>
      <c r="G57" s="159">
        <v>0</v>
      </c>
      <c r="H57" s="159">
        <v>0</v>
      </c>
      <c r="I57" s="159">
        <f>SUM(I58:I60)</f>
        <v>7131.8</v>
      </c>
      <c r="J57" s="159">
        <v>0</v>
      </c>
      <c r="K57" s="267"/>
    </row>
    <row r="58" spans="1:11" s="4" customFormat="1" ht="48" customHeight="1">
      <c r="A58" s="417"/>
      <c r="B58" s="411"/>
      <c r="C58" s="420"/>
      <c r="D58" s="105" t="s">
        <v>132</v>
      </c>
      <c r="E58" s="159">
        <v>0</v>
      </c>
      <c r="F58" s="160">
        <v>1821.6</v>
      </c>
      <c r="G58" s="159">
        <v>0</v>
      </c>
      <c r="H58" s="159">
        <v>0</v>
      </c>
      <c r="I58" s="160">
        <v>3219.6</v>
      </c>
      <c r="J58" s="159">
        <v>0</v>
      </c>
      <c r="K58" s="267"/>
    </row>
    <row r="59" spans="1:11" s="4" customFormat="1" ht="22.5" customHeight="1">
      <c r="A59" s="417"/>
      <c r="B59" s="411"/>
      <c r="C59" s="420"/>
      <c r="D59" s="105" t="s">
        <v>133</v>
      </c>
      <c r="E59" s="159">
        <v>0</v>
      </c>
      <c r="F59" s="160">
        <v>6350.3</v>
      </c>
      <c r="G59" s="159">
        <v>0</v>
      </c>
      <c r="H59" s="159">
        <v>0</v>
      </c>
      <c r="I59" s="161">
        <v>3554.9</v>
      </c>
      <c r="J59" s="159">
        <v>0</v>
      </c>
      <c r="K59" s="267"/>
    </row>
    <row r="60" spans="1:11" s="4" customFormat="1" ht="32.25" customHeight="1">
      <c r="A60" s="417"/>
      <c r="B60" s="411"/>
      <c r="C60" s="420"/>
      <c r="D60" s="105" t="s">
        <v>50</v>
      </c>
      <c r="E60" s="159">
        <v>0</v>
      </c>
      <c r="F60" s="160">
        <v>205.7</v>
      </c>
      <c r="G60" s="159">
        <v>0</v>
      </c>
      <c r="H60" s="159">
        <v>0</v>
      </c>
      <c r="I60" s="160">
        <v>357.3</v>
      </c>
      <c r="J60" s="159">
        <v>0</v>
      </c>
      <c r="K60" s="267"/>
    </row>
    <row r="61" spans="1:11" s="4" customFormat="1" ht="159" customHeight="1">
      <c r="A61" s="417"/>
      <c r="B61" s="412"/>
      <c r="C61" s="421"/>
      <c r="D61" s="105" t="s">
        <v>39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267"/>
    </row>
    <row r="62" spans="1:11" s="4" customFormat="1" ht="15" customHeight="1">
      <c r="A62" s="417"/>
      <c r="B62" s="410"/>
      <c r="C62" s="422" t="s">
        <v>142</v>
      </c>
      <c r="D62" s="107" t="s">
        <v>37</v>
      </c>
      <c r="E62" s="159">
        <v>0</v>
      </c>
      <c r="F62" s="159">
        <f>SUM(F63:F66)</f>
        <v>4491</v>
      </c>
      <c r="G62" s="159">
        <f>SUM(G63:G66)</f>
        <v>4666</v>
      </c>
      <c r="H62" s="159">
        <f>SUM(H63:H66)</f>
        <v>4666</v>
      </c>
      <c r="I62" s="159">
        <f>SUM(I63:I66)</f>
        <v>4666</v>
      </c>
      <c r="J62" s="159">
        <f>SUM(J63:J66)</f>
        <v>4666</v>
      </c>
      <c r="K62" s="267"/>
    </row>
    <row r="63" spans="1:11" s="4" customFormat="1" ht="45.75" customHeight="1">
      <c r="A63" s="417"/>
      <c r="B63" s="411"/>
      <c r="C63" s="423"/>
      <c r="D63" s="105" t="s">
        <v>132</v>
      </c>
      <c r="E63" s="160"/>
      <c r="F63" s="160">
        <v>1668</v>
      </c>
      <c r="G63" s="160">
        <v>1733</v>
      </c>
      <c r="H63" s="160">
        <v>1733</v>
      </c>
      <c r="I63" s="160">
        <v>1733</v>
      </c>
      <c r="J63" s="160">
        <v>1733</v>
      </c>
      <c r="K63" s="267"/>
    </row>
    <row r="64" spans="1:11" s="4" customFormat="1" ht="25.5" customHeight="1">
      <c r="A64" s="417"/>
      <c r="B64" s="411"/>
      <c r="C64" s="423"/>
      <c r="D64" s="105" t="s">
        <v>133</v>
      </c>
      <c r="E64" s="160"/>
      <c r="F64" s="160">
        <v>2053</v>
      </c>
      <c r="G64" s="160">
        <v>2133</v>
      </c>
      <c r="H64" s="160">
        <v>2133</v>
      </c>
      <c r="I64" s="160">
        <v>2133</v>
      </c>
      <c r="J64" s="160">
        <v>2133</v>
      </c>
      <c r="K64" s="267"/>
    </row>
    <row r="65" spans="1:11" s="4" customFormat="1" ht="25.5" customHeight="1">
      <c r="A65" s="417"/>
      <c r="B65" s="411"/>
      <c r="C65" s="423"/>
      <c r="D65" s="105" t="s">
        <v>50</v>
      </c>
      <c r="E65" s="160"/>
      <c r="F65" s="160">
        <v>770</v>
      </c>
      <c r="G65" s="160">
        <v>800</v>
      </c>
      <c r="H65" s="160">
        <v>800</v>
      </c>
      <c r="I65" s="160">
        <v>800</v>
      </c>
      <c r="J65" s="160">
        <v>800</v>
      </c>
      <c r="K65" s="267"/>
    </row>
    <row r="66" spans="1:11" s="4" customFormat="1" ht="27" customHeight="1">
      <c r="A66" s="418"/>
      <c r="B66" s="412"/>
      <c r="C66" s="424"/>
      <c r="D66" s="105" t="s">
        <v>39</v>
      </c>
      <c r="E66" s="160"/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267"/>
    </row>
    <row r="67" spans="1:11" ht="17.25" customHeight="1">
      <c r="A67" s="452">
        <v>2</v>
      </c>
      <c r="B67" s="434" t="s">
        <v>27</v>
      </c>
      <c r="C67" s="434" t="s">
        <v>95</v>
      </c>
      <c r="D67" s="181" t="s">
        <v>37</v>
      </c>
      <c r="E67" s="182">
        <v>0</v>
      </c>
      <c r="F67" s="183">
        <f>F68+F69+F70</f>
        <v>35607.745</v>
      </c>
      <c r="G67" s="183">
        <f>G68+G69+G70</f>
        <v>27301.15</v>
      </c>
      <c r="H67" s="183">
        <f>H68+H69+H70</f>
        <v>32000.390000000003</v>
      </c>
      <c r="I67" s="183">
        <f>I68+I69+I70</f>
        <v>21300</v>
      </c>
      <c r="J67" s="183">
        <f>J68+J69+J70</f>
        <v>24601.08</v>
      </c>
      <c r="K67" s="268">
        <f>F67+G67+H67+I67+J67</f>
        <v>140810.365</v>
      </c>
    </row>
    <row r="68" spans="1:11" ht="57.75" customHeight="1">
      <c r="A68" s="452"/>
      <c r="B68" s="434"/>
      <c r="C68" s="434"/>
      <c r="D68" s="184" t="s">
        <v>51</v>
      </c>
      <c r="E68" s="185"/>
      <c r="F68" s="186">
        <v>9720</v>
      </c>
      <c r="G68" s="186">
        <v>5460.23</v>
      </c>
      <c r="H68" s="186">
        <v>6400.078</v>
      </c>
      <c r="I68" s="186">
        <v>4260</v>
      </c>
      <c r="J68" s="186">
        <v>4920.24</v>
      </c>
      <c r="K68" s="268">
        <f>F68+G68+H68+I68+J68</f>
        <v>30760.548000000003</v>
      </c>
    </row>
    <row r="69" spans="1:11" ht="39.75" customHeight="1">
      <c r="A69" s="452"/>
      <c r="B69" s="434"/>
      <c r="C69" s="434"/>
      <c r="D69" s="184" t="s">
        <v>38</v>
      </c>
      <c r="E69" s="185"/>
      <c r="F69" s="186">
        <v>24920</v>
      </c>
      <c r="G69" s="186">
        <v>19110.805</v>
      </c>
      <c r="H69" s="186">
        <v>22400.273</v>
      </c>
      <c r="I69" s="186">
        <v>14910</v>
      </c>
      <c r="J69" s="186">
        <v>17220.84</v>
      </c>
      <c r="K69" s="268">
        <f>F69+G69+H69++I69+J69</f>
        <v>98561.918</v>
      </c>
    </row>
    <row r="70" spans="1:11" ht="40.5" customHeight="1">
      <c r="A70" s="452"/>
      <c r="B70" s="435"/>
      <c r="C70" s="435"/>
      <c r="D70" s="184" t="s">
        <v>50</v>
      </c>
      <c r="E70" s="185"/>
      <c r="F70" s="186">
        <v>967.745</v>
      </c>
      <c r="G70" s="186">
        <v>2730.115</v>
      </c>
      <c r="H70" s="186">
        <v>3200.039</v>
      </c>
      <c r="I70" s="197">
        <v>2130</v>
      </c>
      <c r="J70" s="186">
        <v>2460</v>
      </c>
      <c r="K70" s="268">
        <f>F70+G70+H70+I70+J70</f>
        <v>11487.899</v>
      </c>
    </row>
    <row r="71" spans="1:11" ht="19.5" customHeight="1">
      <c r="A71" s="452"/>
      <c r="B71" s="435"/>
      <c r="C71" s="435"/>
      <c r="D71" s="184" t="s">
        <v>39</v>
      </c>
      <c r="E71" s="185"/>
      <c r="F71" s="186"/>
      <c r="G71" s="186"/>
      <c r="H71" s="186"/>
      <c r="I71" s="186"/>
      <c r="J71" s="186"/>
      <c r="K71" s="268"/>
    </row>
    <row r="72" spans="1:11" ht="14.25">
      <c r="A72" s="449">
        <v>3</v>
      </c>
      <c r="B72" s="450" t="s">
        <v>27</v>
      </c>
      <c r="C72" s="450" t="s">
        <v>97</v>
      </c>
      <c r="D72" s="172" t="s">
        <v>37</v>
      </c>
      <c r="E72" s="173">
        <v>0</v>
      </c>
      <c r="F72" s="173">
        <f>F73+F75</f>
        <v>13622.4</v>
      </c>
      <c r="G72" s="173">
        <f>G73+G75</f>
        <v>20700</v>
      </c>
      <c r="H72" s="173">
        <f>H73+H75</f>
        <v>20700</v>
      </c>
      <c r="I72" s="173">
        <f>I73+I75</f>
        <v>20700</v>
      </c>
      <c r="J72" s="173">
        <f>J73+J75</f>
        <v>20700</v>
      </c>
      <c r="K72" s="268">
        <f>F72+G72+H72+I72+J72</f>
        <v>96422.4</v>
      </c>
    </row>
    <row r="73" spans="1:11" ht="46.5" customHeight="1">
      <c r="A73" s="449"/>
      <c r="B73" s="450"/>
      <c r="C73" s="450"/>
      <c r="D73" s="172" t="s">
        <v>51</v>
      </c>
      <c r="E73" s="174">
        <v>0</v>
      </c>
      <c r="F73" s="174">
        <f>F78+F93</f>
        <v>12013.9</v>
      </c>
      <c r="G73" s="174">
        <f>G78+G93</f>
        <v>19400</v>
      </c>
      <c r="H73" s="174">
        <f>H78+H93</f>
        <v>19400</v>
      </c>
      <c r="I73" s="174">
        <f>I78+I93</f>
        <v>19400</v>
      </c>
      <c r="J73" s="174">
        <f>J78+J93</f>
        <v>19400</v>
      </c>
      <c r="K73" s="268">
        <f>F73+G73+H73+I73+J73</f>
        <v>89613.9</v>
      </c>
    </row>
    <row r="74" spans="1:11" ht="38.25" customHeight="1">
      <c r="A74" s="449"/>
      <c r="B74" s="450"/>
      <c r="C74" s="450"/>
      <c r="D74" s="172" t="s">
        <v>38</v>
      </c>
      <c r="E74" s="174">
        <v>0</v>
      </c>
      <c r="F74" s="174"/>
      <c r="G74" s="174"/>
      <c r="H74" s="174"/>
      <c r="I74" s="174"/>
      <c r="J74" s="174"/>
      <c r="K74" s="269"/>
    </row>
    <row r="75" spans="1:11" ht="42" customHeight="1">
      <c r="A75" s="449"/>
      <c r="B75" s="451"/>
      <c r="C75" s="451"/>
      <c r="D75" s="172" t="s">
        <v>50</v>
      </c>
      <c r="E75" s="174">
        <v>0</v>
      </c>
      <c r="F75" s="176">
        <f>F80+F95</f>
        <v>1608.5</v>
      </c>
      <c r="G75" s="176">
        <f>G80+G95</f>
        <v>1300</v>
      </c>
      <c r="H75" s="176">
        <f>H80+H95</f>
        <v>1300</v>
      </c>
      <c r="I75" s="176">
        <f>I80+I95</f>
        <v>1300</v>
      </c>
      <c r="J75" s="176">
        <f>J80+J95</f>
        <v>1300</v>
      </c>
      <c r="K75" s="268">
        <f>F75+G75+H75+I75+J75</f>
        <v>6808.5</v>
      </c>
    </row>
    <row r="76" spans="1:11" ht="33.75" customHeight="1">
      <c r="A76" s="449"/>
      <c r="B76" s="451"/>
      <c r="C76" s="451"/>
      <c r="D76" s="172" t="s">
        <v>39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269" t="s">
        <v>109</v>
      </c>
    </row>
    <row r="77" spans="1:11" ht="15" customHeight="1">
      <c r="A77" s="459"/>
      <c r="B77" s="413" t="s">
        <v>149</v>
      </c>
      <c r="C77" s="413"/>
      <c r="D77" s="164" t="s">
        <v>37</v>
      </c>
      <c r="E77" s="165">
        <v>0</v>
      </c>
      <c r="F77" s="165">
        <f>F78+F80</f>
        <v>12813.9</v>
      </c>
      <c r="G77" s="165">
        <f>G78+G79+G80</f>
        <v>14900</v>
      </c>
      <c r="H77" s="165">
        <f>H78+H80</f>
        <v>14900</v>
      </c>
      <c r="I77" s="165">
        <f>I78+I80</f>
        <v>14900</v>
      </c>
      <c r="J77" s="165">
        <f>J78+J80</f>
        <v>14900</v>
      </c>
      <c r="K77" s="271">
        <f>F77+G77+H77+I77+J77</f>
        <v>72413.9</v>
      </c>
    </row>
    <row r="78" spans="1:11" ht="40.5">
      <c r="A78" s="460"/>
      <c r="B78" s="414"/>
      <c r="C78" s="414"/>
      <c r="D78" s="166" t="s">
        <v>132</v>
      </c>
      <c r="E78" s="167"/>
      <c r="F78" s="167">
        <f>F83+F88</f>
        <v>12013.9</v>
      </c>
      <c r="G78" s="167">
        <f>G83+G88</f>
        <v>14400</v>
      </c>
      <c r="H78" s="167">
        <f>H83+H88</f>
        <v>14400</v>
      </c>
      <c r="I78" s="167">
        <f>I83+I88</f>
        <v>14400</v>
      </c>
      <c r="J78" s="167">
        <f>J83+J88</f>
        <v>14400</v>
      </c>
      <c r="K78" s="271"/>
    </row>
    <row r="79" spans="1:11" ht="33" customHeight="1">
      <c r="A79" s="460"/>
      <c r="B79" s="414"/>
      <c r="C79" s="414"/>
      <c r="D79" s="166" t="s">
        <v>133</v>
      </c>
      <c r="E79" s="167"/>
      <c r="F79" s="167"/>
      <c r="G79" s="167"/>
      <c r="H79" s="167"/>
      <c r="I79" s="167"/>
      <c r="J79" s="167"/>
      <c r="K79" s="270"/>
    </row>
    <row r="80" spans="1:11" ht="20.25">
      <c r="A80" s="460"/>
      <c r="B80" s="414"/>
      <c r="C80" s="414"/>
      <c r="D80" s="166" t="s">
        <v>50</v>
      </c>
      <c r="E80" s="167"/>
      <c r="F80" s="167">
        <f>F85</f>
        <v>800</v>
      </c>
      <c r="G80" s="167">
        <f>G85</f>
        <v>500</v>
      </c>
      <c r="H80" s="167">
        <f>H85</f>
        <v>500</v>
      </c>
      <c r="I80" s="167">
        <f>I85</f>
        <v>500</v>
      </c>
      <c r="J80" s="167">
        <v>500</v>
      </c>
      <c r="K80" s="271">
        <f>F80+G80+H80+I80+J80</f>
        <v>2800</v>
      </c>
    </row>
    <row r="81" spans="1:11" ht="14.25">
      <c r="A81" s="461"/>
      <c r="B81" s="415"/>
      <c r="C81" s="415"/>
      <c r="D81" s="166" t="s">
        <v>39</v>
      </c>
      <c r="E81" s="167"/>
      <c r="F81" s="167"/>
      <c r="G81" s="167"/>
      <c r="H81" s="167"/>
      <c r="I81" s="167"/>
      <c r="J81" s="167"/>
      <c r="K81" s="270"/>
    </row>
    <row r="82" spans="1:11" ht="15" customHeight="1">
      <c r="A82" s="447"/>
      <c r="B82" s="410" t="s">
        <v>130</v>
      </c>
      <c r="C82" s="410" t="s">
        <v>150</v>
      </c>
      <c r="D82" s="107" t="s">
        <v>37</v>
      </c>
      <c r="E82" s="159">
        <v>0</v>
      </c>
      <c r="F82" s="159">
        <f>F83+F85</f>
        <v>2813.9</v>
      </c>
      <c r="G82" s="159">
        <f>G83+G85</f>
        <v>5000</v>
      </c>
      <c r="H82" s="159">
        <f>H85+H83</f>
        <v>5000</v>
      </c>
      <c r="I82" s="159">
        <f>I85+I83</f>
        <v>5000</v>
      </c>
      <c r="J82" s="159">
        <f>J85+J83</f>
        <v>5000</v>
      </c>
      <c r="K82" s="270"/>
    </row>
    <row r="83" spans="1:11" ht="40.5">
      <c r="A83" s="447"/>
      <c r="B83" s="411"/>
      <c r="C83" s="411"/>
      <c r="D83" s="105" t="s">
        <v>132</v>
      </c>
      <c r="E83" s="106">
        <v>0</v>
      </c>
      <c r="F83" s="160">
        <v>2013.9</v>
      </c>
      <c r="G83" s="160">
        <v>4500</v>
      </c>
      <c r="H83" s="160">
        <v>4500</v>
      </c>
      <c r="I83" s="160">
        <v>4500</v>
      </c>
      <c r="J83" s="160">
        <v>4500</v>
      </c>
      <c r="K83" s="270"/>
    </row>
    <row r="84" spans="1:11" ht="20.25">
      <c r="A84" s="447"/>
      <c r="B84" s="411"/>
      <c r="C84" s="411"/>
      <c r="D84" s="105" t="s">
        <v>133</v>
      </c>
      <c r="E84" s="106">
        <v>0</v>
      </c>
      <c r="F84" s="160"/>
      <c r="G84" s="160"/>
      <c r="H84" s="160"/>
      <c r="I84" s="160"/>
      <c r="J84" s="160"/>
      <c r="K84" s="270"/>
    </row>
    <row r="85" spans="1:11" ht="20.25">
      <c r="A85" s="447"/>
      <c r="B85" s="411"/>
      <c r="C85" s="411"/>
      <c r="D85" s="105" t="s">
        <v>50</v>
      </c>
      <c r="E85" s="106">
        <v>0</v>
      </c>
      <c r="F85" s="160">
        <v>800</v>
      </c>
      <c r="G85" s="160">
        <v>500</v>
      </c>
      <c r="H85" s="160">
        <v>500</v>
      </c>
      <c r="I85" s="160">
        <v>500</v>
      </c>
      <c r="J85" s="160">
        <v>500</v>
      </c>
      <c r="K85" s="270"/>
    </row>
    <row r="86" spans="1:11" ht="14.25">
      <c r="A86" s="448"/>
      <c r="B86" s="412"/>
      <c r="C86" s="412"/>
      <c r="D86" s="105" t="s">
        <v>39</v>
      </c>
      <c r="E86" s="106">
        <v>0</v>
      </c>
      <c r="F86" s="160"/>
      <c r="G86" s="160"/>
      <c r="H86" s="160"/>
      <c r="I86" s="160"/>
      <c r="J86" s="160"/>
      <c r="K86" s="270"/>
    </row>
    <row r="87" spans="1:11" ht="14.25">
      <c r="A87" s="444"/>
      <c r="B87" s="410" t="s">
        <v>130</v>
      </c>
      <c r="C87" s="410" t="s">
        <v>151</v>
      </c>
      <c r="D87" s="107" t="s">
        <v>37</v>
      </c>
      <c r="E87" s="108">
        <v>0</v>
      </c>
      <c r="F87" s="159">
        <f>F88+F90</f>
        <v>10000</v>
      </c>
      <c r="G87" s="159">
        <f>G88+G90</f>
        <v>9900</v>
      </c>
      <c r="H87" s="159">
        <f>H90+H88</f>
        <v>9900</v>
      </c>
      <c r="I87" s="159">
        <f>I90+I88</f>
        <v>9900</v>
      </c>
      <c r="J87" s="159">
        <f>J90+J88</f>
        <v>9900</v>
      </c>
      <c r="K87" s="270"/>
    </row>
    <row r="88" spans="1:11" ht="51" customHeight="1">
      <c r="A88" s="445"/>
      <c r="B88" s="411"/>
      <c r="C88" s="411"/>
      <c r="D88" s="105" t="s">
        <v>132</v>
      </c>
      <c r="E88" s="106">
        <v>0</v>
      </c>
      <c r="F88" s="160">
        <v>10000</v>
      </c>
      <c r="G88" s="160">
        <v>9900</v>
      </c>
      <c r="H88" s="160">
        <v>9900</v>
      </c>
      <c r="I88" s="160">
        <v>9900</v>
      </c>
      <c r="J88" s="160">
        <v>9900</v>
      </c>
      <c r="K88" s="270"/>
    </row>
    <row r="89" spans="1:11" ht="20.25">
      <c r="A89" s="445"/>
      <c r="B89" s="411"/>
      <c r="C89" s="411"/>
      <c r="D89" s="105" t="s">
        <v>133</v>
      </c>
      <c r="E89" s="106">
        <v>0</v>
      </c>
      <c r="F89" s="160"/>
      <c r="G89" s="160"/>
      <c r="H89" s="160"/>
      <c r="I89" s="160"/>
      <c r="J89" s="160"/>
      <c r="K89" s="270"/>
    </row>
    <row r="90" spans="1:11" ht="20.25">
      <c r="A90" s="445"/>
      <c r="B90" s="411"/>
      <c r="C90" s="411"/>
      <c r="D90" s="105" t="s">
        <v>50</v>
      </c>
      <c r="E90" s="106">
        <v>0</v>
      </c>
      <c r="F90" s="160"/>
      <c r="G90" s="160"/>
      <c r="H90" s="160"/>
      <c r="I90" s="160"/>
      <c r="J90" s="160"/>
      <c r="K90" s="270"/>
    </row>
    <row r="91" spans="1:11" ht="14.25">
      <c r="A91" s="446"/>
      <c r="B91" s="412"/>
      <c r="C91" s="412"/>
      <c r="D91" s="105" t="s">
        <v>39</v>
      </c>
      <c r="E91" s="106">
        <v>0</v>
      </c>
      <c r="F91" s="160"/>
      <c r="G91" s="160"/>
      <c r="H91" s="160"/>
      <c r="I91" s="160"/>
      <c r="J91" s="160"/>
      <c r="K91" s="270"/>
    </row>
    <row r="92" spans="1:11" ht="14.25">
      <c r="A92" s="459"/>
      <c r="B92" s="413" t="s">
        <v>152</v>
      </c>
      <c r="C92" s="413"/>
      <c r="D92" s="164" t="s">
        <v>37</v>
      </c>
      <c r="E92" s="165">
        <v>0</v>
      </c>
      <c r="F92" s="165">
        <f>F95</f>
        <v>808.5</v>
      </c>
      <c r="G92" s="165">
        <f>G93+G95</f>
        <v>5800</v>
      </c>
      <c r="H92" s="165">
        <f>H93+H95</f>
        <v>5800</v>
      </c>
      <c r="I92" s="165">
        <f>I93+I95</f>
        <v>5800</v>
      </c>
      <c r="J92" s="165">
        <f>J93+J95</f>
        <v>5800</v>
      </c>
      <c r="K92" s="271">
        <f>F92+G92+H92+I92+J92</f>
        <v>24008.5</v>
      </c>
    </row>
    <row r="93" spans="1:11" ht="43.5" customHeight="1">
      <c r="A93" s="460"/>
      <c r="B93" s="414"/>
      <c r="C93" s="414"/>
      <c r="D93" s="166" t="s">
        <v>132</v>
      </c>
      <c r="E93" s="167"/>
      <c r="F93" s="167"/>
      <c r="G93" s="167">
        <f>G98</f>
        <v>5000</v>
      </c>
      <c r="H93" s="167">
        <f>H98</f>
        <v>5000</v>
      </c>
      <c r="I93" s="167">
        <f>I98</f>
        <v>5000</v>
      </c>
      <c r="J93" s="167">
        <f>J98</f>
        <v>5000</v>
      </c>
      <c r="K93" s="270"/>
    </row>
    <row r="94" spans="1:11" ht="20.25">
      <c r="A94" s="460"/>
      <c r="B94" s="414"/>
      <c r="C94" s="414"/>
      <c r="D94" s="166" t="s">
        <v>133</v>
      </c>
      <c r="E94" s="167"/>
      <c r="F94" s="167"/>
      <c r="G94" s="167"/>
      <c r="H94" s="167"/>
      <c r="I94" s="167"/>
      <c r="J94" s="167"/>
      <c r="K94" s="270"/>
    </row>
    <row r="95" spans="1:11" ht="20.25">
      <c r="A95" s="460"/>
      <c r="B95" s="414"/>
      <c r="C95" s="414"/>
      <c r="D95" s="166" t="s">
        <v>50</v>
      </c>
      <c r="E95" s="167"/>
      <c r="F95" s="167">
        <f>F105</f>
        <v>808.5</v>
      </c>
      <c r="G95" s="167">
        <f>G100+G105</f>
        <v>800</v>
      </c>
      <c r="H95" s="167">
        <f>H100+H105</f>
        <v>800</v>
      </c>
      <c r="I95" s="167">
        <f>I100+I105</f>
        <v>800</v>
      </c>
      <c r="J95" s="167">
        <f>J100+J105</f>
        <v>800</v>
      </c>
      <c r="K95" s="271">
        <f>F95+G95+H95+I95+J95</f>
        <v>4008.5</v>
      </c>
    </row>
    <row r="96" spans="1:11" ht="14.25">
      <c r="A96" s="461"/>
      <c r="B96" s="415"/>
      <c r="C96" s="415"/>
      <c r="D96" s="166" t="s">
        <v>39</v>
      </c>
      <c r="E96" s="167"/>
      <c r="F96" s="167"/>
      <c r="G96" s="167"/>
      <c r="H96" s="167"/>
      <c r="I96" s="167"/>
      <c r="J96" s="167"/>
      <c r="K96" s="270"/>
    </row>
    <row r="97" spans="1:11" ht="14.25">
      <c r="A97" s="453"/>
      <c r="B97" s="410" t="s">
        <v>130</v>
      </c>
      <c r="C97" s="410" t="s">
        <v>153</v>
      </c>
      <c r="D97" s="107" t="s">
        <v>37</v>
      </c>
      <c r="E97" s="108">
        <v>0</v>
      </c>
      <c r="F97" s="108">
        <v>0</v>
      </c>
      <c r="G97" s="159">
        <f>G98+G100</f>
        <v>5800</v>
      </c>
      <c r="H97" s="159">
        <f>H98+H100</f>
        <v>5300</v>
      </c>
      <c r="I97" s="159">
        <f>I98+I100</f>
        <v>5300</v>
      </c>
      <c r="J97" s="159">
        <f>J98+J100</f>
        <v>5300</v>
      </c>
      <c r="K97" s="270"/>
    </row>
    <row r="98" spans="1:11" ht="50.25" customHeight="1">
      <c r="A98" s="454"/>
      <c r="B98" s="411"/>
      <c r="C98" s="411"/>
      <c r="D98" s="105" t="s">
        <v>132</v>
      </c>
      <c r="E98" s="106">
        <v>0</v>
      </c>
      <c r="F98" s="106">
        <v>0</v>
      </c>
      <c r="G98" s="160">
        <v>5000</v>
      </c>
      <c r="H98" s="160">
        <v>5000</v>
      </c>
      <c r="I98" s="160">
        <v>5000</v>
      </c>
      <c r="J98" s="160">
        <v>5000</v>
      </c>
      <c r="K98" s="270"/>
    </row>
    <row r="99" spans="1:11" ht="20.25">
      <c r="A99" s="454"/>
      <c r="B99" s="411"/>
      <c r="C99" s="411"/>
      <c r="D99" s="105" t="s">
        <v>133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270"/>
    </row>
    <row r="100" spans="1:11" ht="20.25">
      <c r="A100" s="454"/>
      <c r="B100" s="411"/>
      <c r="C100" s="411"/>
      <c r="D100" s="105" t="s">
        <v>50</v>
      </c>
      <c r="E100" s="106">
        <v>0</v>
      </c>
      <c r="F100" s="106">
        <v>0</v>
      </c>
      <c r="G100" s="160">
        <v>800</v>
      </c>
      <c r="H100" s="160">
        <v>300</v>
      </c>
      <c r="I100" s="160">
        <v>300</v>
      </c>
      <c r="J100" s="160">
        <v>300</v>
      </c>
      <c r="K100" s="270"/>
    </row>
    <row r="101" spans="1:11" ht="14.25">
      <c r="A101" s="455"/>
      <c r="B101" s="412"/>
      <c r="C101" s="412"/>
      <c r="D101" s="105" t="s">
        <v>39</v>
      </c>
      <c r="E101" s="106">
        <v>0</v>
      </c>
      <c r="F101" s="106">
        <v>0</v>
      </c>
      <c r="G101" s="160"/>
      <c r="H101" s="160"/>
      <c r="I101" s="160"/>
      <c r="J101" s="160"/>
      <c r="K101" s="270"/>
    </row>
    <row r="102" spans="1:11" ht="14.25">
      <c r="A102" s="456"/>
      <c r="B102" s="410" t="s">
        <v>130</v>
      </c>
      <c r="C102" s="410" t="s">
        <v>154</v>
      </c>
      <c r="D102" s="107" t="s">
        <v>37</v>
      </c>
      <c r="E102" s="108">
        <v>0</v>
      </c>
      <c r="F102" s="159">
        <v>808.5</v>
      </c>
      <c r="G102" s="159">
        <f>G105</f>
        <v>0</v>
      </c>
      <c r="H102" s="159">
        <f>H105</f>
        <v>500</v>
      </c>
      <c r="I102" s="159">
        <f>I105</f>
        <v>500</v>
      </c>
      <c r="J102" s="159">
        <f>J105</f>
        <v>500</v>
      </c>
      <c r="K102" s="270"/>
    </row>
    <row r="103" spans="1:11" ht="54" customHeight="1">
      <c r="A103" s="457"/>
      <c r="B103" s="411"/>
      <c r="C103" s="411"/>
      <c r="D103" s="105" t="s">
        <v>132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270"/>
    </row>
    <row r="104" spans="1:11" ht="20.25">
      <c r="A104" s="457"/>
      <c r="B104" s="411"/>
      <c r="C104" s="411"/>
      <c r="D104" s="105" t="s">
        <v>133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270"/>
    </row>
    <row r="105" spans="1:11" ht="20.25">
      <c r="A105" s="457"/>
      <c r="B105" s="411"/>
      <c r="C105" s="411"/>
      <c r="D105" s="105" t="s">
        <v>50</v>
      </c>
      <c r="E105" s="106">
        <v>0</v>
      </c>
      <c r="F105" s="160">
        <v>808.5</v>
      </c>
      <c r="G105" s="160">
        <v>0</v>
      </c>
      <c r="H105" s="160">
        <v>500</v>
      </c>
      <c r="I105" s="160">
        <v>500</v>
      </c>
      <c r="J105" s="160">
        <v>500</v>
      </c>
      <c r="K105" s="270"/>
    </row>
    <row r="106" spans="1:11" ht="21.75" customHeight="1">
      <c r="A106" s="458"/>
      <c r="B106" s="412"/>
      <c r="C106" s="412"/>
      <c r="D106" s="105" t="s">
        <v>39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270"/>
    </row>
    <row r="107" ht="15" customHeight="1"/>
    <row r="108" ht="28.5" customHeight="1"/>
    <row r="109" ht="27.75" customHeight="1"/>
    <row r="110" ht="22.5" customHeight="1"/>
    <row r="112" ht="15" customHeight="1"/>
  </sheetData>
  <sheetProtection/>
  <mergeCells count="58">
    <mergeCell ref="B102:B106"/>
    <mergeCell ref="C102:C106"/>
    <mergeCell ref="A97:A101"/>
    <mergeCell ref="A102:A106"/>
    <mergeCell ref="A77:A81"/>
    <mergeCell ref="A92:A96"/>
    <mergeCell ref="B92:B96"/>
    <mergeCell ref="C92:C96"/>
    <mergeCell ref="B97:B101"/>
    <mergeCell ref="C97:C101"/>
    <mergeCell ref="A87:A91"/>
    <mergeCell ref="A82:A86"/>
    <mergeCell ref="C32:C36"/>
    <mergeCell ref="C27:C31"/>
    <mergeCell ref="B27:B31"/>
    <mergeCell ref="B32:B36"/>
    <mergeCell ref="A72:A76"/>
    <mergeCell ref="B72:B76"/>
    <mergeCell ref="C72:C76"/>
    <mergeCell ref="A67:A71"/>
    <mergeCell ref="A4:J4"/>
    <mergeCell ref="I1:J1"/>
    <mergeCell ref="B9:B10"/>
    <mergeCell ref="A9:A10"/>
    <mergeCell ref="D9:D10"/>
    <mergeCell ref="C9:C10"/>
    <mergeCell ref="G2:J2"/>
    <mergeCell ref="E9:J9"/>
    <mergeCell ref="B67:B71"/>
    <mergeCell ref="C67:C71"/>
    <mergeCell ref="A17:A21"/>
    <mergeCell ref="B17:B21"/>
    <mergeCell ref="C17:C21"/>
    <mergeCell ref="B47:B51"/>
    <mergeCell ref="A27:A41"/>
    <mergeCell ref="C52:C56"/>
    <mergeCell ref="B52:B56"/>
    <mergeCell ref="B42:B46"/>
    <mergeCell ref="A11:A16"/>
    <mergeCell ref="B11:B16"/>
    <mergeCell ref="C11:C16"/>
    <mergeCell ref="B37:B41"/>
    <mergeCell ref="C37:C41"/>
    <mergeCell ref="A22:A26"/>
    <mergeCell ref="A47:A66"/>
    <mergeCell ref="B62:B66"/>
    <mergeCell ref="C57:C61"/>
    <mergeCell ref="B57:B61"/>
    <mergeCell ref="C62:C66"/>
    <mergeCell ref="B22:B26"/>
    <mergeCell ref="C22:C26"/>
    <mergeCell ref="C47:C51"/>
    <mergeCell ref="B87:B91"/>
    <mergeCell ref="C87:C91"/>
    <mergeCell ref="B77:B81"/>
    <mergeCell ref="B82:B86"/>
    <mergeCell ref="C77:C81"/>
    <mergeCell ref="C82:C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42.8515625" style="0" customWidth="1"/>
    <col min="3" max="3" width="14.8515625" style="0" customWidth="1"/>
    <col min="4" max="4" width="10.140625" style="0" customWidth="1"/>
    <col min="5" max="5" width="10.7109375" style="0" customWidth="1"/>
    <col min="6" max="6" width="11.421875" style="0" customWidth="1"/>
    <col min="7" max="7" width="11.28125" style="0" customWidth="1"/>
  </cols>
  <sheetData>
    <row r="4" spans="4:7" ht="14.25">
      <c r="D4">
        <v>2013</v>
      </c>
      <c r="E4">
        <v>2014</v>
      </c>
      <c r="F4">
        <v>2015</v>
      </c>
      <c r="G4" t="s">
        <v>61</v>
      </c>
    </row>
    <row r="5" spans="2:7" ht="14.25">
      <c r="B5" s="462" t="s">
        <v>55</v>
      </c>
      <c r="C5" s="12" t="s">
        <v>58</v>
      </c>
      <c r="F5">
        <v>9500</v>
      </c>
      <c r="G5">
        <f aca="true" t="shared" si="0" ref="G5:G12">D5+E5+F5</f>
        <v>9500</v>
      </c>
    </row>
    <row r="6" spans="2:7" ht="14.25">
      <c r="B6" s="462"/>
      <c r="C6" s="12" t="s">
        <v>59</v>
      </c>
      <c r="F6">
        <v>1900</v>
      </c>
      <c r="G6">
        <f t="shared" si="0"/>
        <v>1900</v>
      </c>
    </row>
    <row r="7" spans="2:7" ht="14.25">
      <c r="B7" s="462"/>
      <c r="C7" s="12" t="s">
        <v>60</v>
      </c>
      <c r="F7">
        <v>950</v>
      </c>
      <c r="G7">
        <f t="shared" si="0"/>
        <v>950</v>
      </c>
    </row>
    <row r="8" spans="2:7" ht="14.25">
      <c r="B8" s="462"/>
      <c r="C8" s="12" t="s">
        <v>37</v>
      </c>
      <c r="F8">
        <f>SUM(F5:F7)</f>
        <v>12350</v>
      </c>
      <c r="G8">
        <f t="shared" si="0"/>
        <v>12350</v>
      </c>
    </row>
    <row r="9" spans="2:7" ht="14.25" customHeight="1">
      <c r="B9" s="463" t="s">
        <v>56</v>
      </c>
      <c r="C9" s="12" t="s">
        <v>58</v>
      </c>
      <c r="G9">
        <f t="shared" si="0"/>
        <v>0</v>
      </c>
    </row>
    <row r="10" spans="2:7" ht="14.25" customHeight="1">
      <c r="B10" s="463"/>
      <c r="C10" s="12" t="s">
        <v>59</v>
      </c>
      <c r="D10">
        <v>1862.7</v>
      </c>
      <c r="E10">
        <v>1825.1</v>
      </c>
      <c r="F10">
        <v>1825.1</v>
      </c>
      <c r="G10">
        <f t="shared" si="0"/>
        <v>5512.9</v>
      </c>
    </row>
    <row r="11" spans="2:7" ht="14.25" customHeight="1">
      <c r="B11" s="463"/>
      <c r="C11" s="12" t="s">
        <v>60</v>
      </c>
      <c r="D11">
        <v>206.99</v>
      </c>
      <c r="E11">
        <v>202.79</v>
      </c>
      <c r="F11">
        <v>202.79</v>
      </c>
      <c r="G11">
        <f t="shared" si="0"/>
        <v>612.5699999999999</v>
      </c>
    </row>
    <row r="12" spans="2:7" ht="14.25" customHeight="1">
      <c r="B12" s="463"/>
      <c r="C12" s="17" t="s">
        <v>63</v>
      </c>
      <c r="D12">
        <v>53.2</v>
      </c>
      <c r="G12">
        <f t="shared" si="0"/>
        <v>53.2</v>
      </c>
    </row>
    <row r="13" spans="2:7" ht="14.25" customHeight="1">
      <c r="B13" s="463"/>
      <c r="C13" s="12" t="s">
        <v>37</v>
      </c>
      <c r="D13">
        <f>SUM(D10:D12)</f>
        <v>2122.89</v>
      </c>
      <c r="E13">
        <f>SUM(E10:E11)</f>
        <v>2027.8899999999999</v>
      </c>
      <c r="F13">
        <f>SUM(F10:F11)</f>
        <v>2027.8899999999999</v>
      </c>
      <c r="G13">
        <f>D13+E13+F13</f>
        <v>6178.67</v>
      </c>
    </row>
    <row r="14" spans="2:7" ht="14.25">
      <c r="B14" s="462" t="s">
        <v>57</v>
      </c>
      <c r="C14" s="15" t="s">
        <v>58</v>
      </c>
      <c r="D14" s="16">
        <v>38820.214</v>
      </c>
      <c r="E14" s="16">
        <v>19823.441</v>
      </c>
      <c r="F14" s="16">
        <v>15161.441</v>
      </c>
      <c r="G14" s="16">
        <f>D14+E14+F14</f>
        <v>73805.096</v>
      </c>
    </row>
    <row r="15" spans="2:7" ht="14.25">
      <c r="B15" s="462"/>
      <c r="C15" s="15" t="s">
        <v>59</v>
      </c>
      <c r="D15" s="16">
        <v>9304.353</v>
      </c>
      <c r="E15" s="16">
        <v>10269.309</v>
      </c>
      <c r="F15" s="16">
        <v>7938.309</v>
      </c>
      <c r="G15" s="16">
        <f>D15+E15+F15</f>
        <v>27511.970999999998</v>
      </c>
    </row>
    <row r="16" spans="2:7" ht="14.25">
      <c r="B16" s="462"/>
      <c r="C16" s="15" t="s">
        <v>60</v>
      </c>
      <c r="D16" s="16">
        <v>2503.847</v>
      </c>
      <c r="E16" s="16">
        <v>5706.021</v>
      </c>
      <c r="F16" s="16">
        <v>4150.732</v>
      </c>
      <c r="G16" s="16">
        <f>D16+E16+F16</f>
        <v>12360.6</v>
      </c>
    </row>
    <row r="17" spans="2:7" ht="14.25">
      <c r="B17" s="462"/>
      <c r="C17" s="15" t="s">
        <v>63</v>
      </c>
      <c r="D17" s="16">
        <v>630.126</v>
      </c>
      <c r="E17" s="16"/>
      <c r="F17" s="16"/>
      <c r="G17" s="16">
        <f>D17+E17+F17</f>
        <v>630.126</v>
      </c>
    </row>
    <row r="18" spans="2:7" ht="14.25">
      <c r="B18" s="462"/>
      <c r="C18" s="15" t="s">
        <v>37</v>
      </c>
      <c r="D18" s="16">
        <f>SUM(D14:D17)</f>
        <v>51258.53999999999</v>
      </c>
      <c r="E18" s="16">
        <f>SUM(E14:E17)</f>
        <v>35798.771</v>
      </c>
      <c r="F18" s="16">
        <f>SUM(F14:F17)</f>
        <v>27250.482</v>
      </c>
      <c r="G18" s="16">
        <f>SUM(G14:G17)</f>
        <v>114307.79300000002</v>
      </c>
    </row>
    <row r="19" spans="2:7" ht="14.25">
      <c r="B19" s="464" t="s">
        <v>62</v>
      </c>
      <c r="C19" s="13" t="s">
        <v>58</v>
      </c>
      <c r="D19" s="14">
        <f aca="true" t="shared" si="1" ref="D19:F21">D14+D9+D5</f>
        <v>38820.214</v>
      </c>
      <c r="E19" s="14">
        <f t="shared" si="1"/>
        <v>19823.441</v>
      </c>
      <c r="F19" s="14">
        <f t="shared" si="1"/>
        <v>24661.441</v>
      </c>
      <c r="G19" s="14">
        <f>D19+E19+F19</f>
        <v>83305.09599999999</v>
      </c>
    </row>
    <row r="20" spans="2:7" ht="14.25">
      <c r="B20" s="464"/>
      <c r="C20" s="13" t="s">
        <v>59</v>
      </c>
      <c r="D20" s="14">
        <f t="shared" si="1"/>
        <v>11167.053</v>
      </c>
      <c r="E20" s="14">
        <f t="shared" si="1"/>
        <v>12094.409</v>
      </c>
      <c r="F20" s="14">
        <f t="shared" si="1"/>
        <v>11663.409</v>
      </c>
      <c r="G20" s="14">
        <f>D20+E20+F20</f>
        <v>34924.871</v>
      </c>
    </row>
    <row r="21" spans="2:7" ht="14.25">
      <c r="B21" s="464"/>
      <c r="C21" s="13" t="s">
        <v>60</v>
      </c>
      <c r="D21" s="14">
        <f t="shared" si="1"/>
        <v>2710.8370000000004</v>
      </c>
      <c r="E21" s="14">
        <f t="shared" si="1"/>
        <v>5908.811</v>
      </c>
      <c r="F21" s="14">
        <f t="shared" si="1"/>
        <v>5303.522</v>
      </c>
      <c r="G21" s="14">
        <f>D21+E21+F21</f>
        <v>13923.170000000002</v>
      </c>
    </row>
    <row r="22" spans="2:7" ht="14.25">
      <c r="B22" s="464"/>
      <c r="C22" s="13" t="s">
        <v>37</v>
      </c>
      <c r="D22" s="14">
        <f>SUM(D19:D21)+D17+D12</f>
        <v>53381.42999999999</v>
      </c>
      <c r="E22" s="14">
        <f>SUM(E19:E21)</f>
        <v>37826.661</v>
      </c>
      <c r="F22" s="14">
        <f>SUM(F19:F21)</f>
        <v>41628.371999999996</v>
      </c>
      <c r="G22" s="14">
        <f>SUM(G19:G21)+G17+G12</f>
        <v>132836.463</v>
      </c>
    </row>
  </sheetData>
  <sheetProtection/>
  <mergeCells count="4">
    <mergeCell ref="B5:B8"/>
    <mergeCell ref="B14:B18"/>
    <mergeCell ref="B9:B13"/>
    <mergeCell ref="B19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7">
      <selection activeCell="A1" sqref="A1:R23"/>
    </sheetView>
  </sheetViews>
  <sheetFormatPr defaultColWidth="9.140625" defaultRowHeight="15"/>
  <cols>
    <col min="1" max="1" width="3.57421875" style="0" customWidth="1"/>
    <col min="2" max="2" width="7.8515625" style="0" customWidth="1"/>
    <col min="3" max="3" width="8.00390625" style="0" customWidth="1"/>
    <col min="4" max="4" width="7.421875" style="0" customWidth="1"/>
    <col min="5" max="6" width="2.8515625" style="0" customWidth="1"/>
    <col min="7" max="7" width="2.57421875" style="0" customWidth="1"/>
    <col min="8" max="8" width="2.00390625" style="0" customWidth="1"/>
    <col min="9" max="9" width="2.140625" style="0" customWidth="1"/>
    <col min="10" max="10" width="2.7109375" style="0" customWidth="1"/>
    <col min="11" max="11" width="2.421875" style="0" customWidth="1"/>
    <col min="12" max="12" width="2.140625" style="0" customWidth="1"/>
    <col min="13" max="13" width="5.421875" style="0" customWidth="1"/>
    <col min="14" max="14" width="10.421875" style="0" customWidth="1"/>
    <col min="15" max="15" width="8.140625" style="0" customWidth="1"/>
    <col min="16" max="16" width="9.140625" style="0" customWidth="1"/>
    <col min="17" max="17" width="8.28125" style="0" customWidth="1"/>
    <col min="18" max="18" width="8.421875" style="0" customWidth="1"/>
    <col min="19" max="19" width="10.7109375" style="0" bestFit="1" customWidth="1"/>
  </cols>
  <sheetData>
    <row r="1" spans="1:18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70" t="s">
        <v>147</v>
      </c>
      <c r="O1" s="470"/>
      <c r="P1" s="470"/>
      <c r="Q1" s="470"/>
      <c r="R1" s="470"/>
    </row>
    <row r="2" spans="1:18" ht="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471" t="s">
        <v>159</v>
      </c>
      <c r="O2" s="471"/>
      <c r="P2" s="471"/>
      <c r="Q2" s="471"/>
      <c r="R2" s="471"/>
    </row>
    <row r="3" spans="1:18" ht="13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  <c r="M3" s="205"/>
      <c r="N3" s="472" t="s">
        <v>157</v>
      </c>
      <c r="O3" s="472"/>
      <c r="P3" s="472"/>
      <c r="Q3" s="472"/>
      <c r="R3" s="472"/>
    </row>
    <row r="4" spans="1:18" ht="39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205"/>
      <c r="N4" s="473" t="s">
        <v>158</v>
      </c>
      <c r="O4" s="473"/>
      <c r="P4" s="473"/>
      <c r="Q4" s="473"/>
      <c r="R4" s="473"/>
    </row>
    <row r="5" spans="1:18" ht="14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  <c r="M5" s="205"/>
      <c r="N5" s="205"/>
      <c r="O5" s="205" t="s">
        <v>109</v>
      </c>
      <c r="P5" s="205"/>
      <c r="Q5" s="205"/>
      <c r="R5" s="205"/>
    </row>
    <row r="6" spans="1:18" ht="14.25">
      <c r="A6" s="31"/>
      <c r="B6" s="30" t="s">
        <v>44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31"/>
      <c r="O6" s="31"/>
      <c r="P6" s="209"/>
      <c r="Q6" s="31"/>
      <c r="R6" s="31"/>
    </row>
    <row r="7" spans="1:18" ht="14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5"/>
      <c r="N7" s="205"/>
      <c r="O7" s="205"/>
      <c r="P7" s="205"/>
      <c r="Q7" s="205"/>
      <c r="R7" s="205"/>
    </row>
    <row r="8" spans="1:18" ht="14.25">
      <c r="A8" s="29" t="s">
        <v>42</v>
      </c>
      <c r="B8" s="31"/>
      <c r="C8" s="31"/>
      <c r="D8" s="205"/>
      <c r="E8" s="31"/>
      <c r="F8" s="31"/>
      <c r="G8" s="30" t="s">
        <v>53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4.25">
      <c r="A9" s="29" t="s">
        <v>43</v>
      </c>
      <c r="B9" s="31"/>
      <c r="C9" s="31"/>
      <c r="D9" s="205"/>
      <c r="E9" s="31"/>
      <c r="F9" s="31"/>
      <c r="G9" s="48" t="s">
        <v>70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" thickBo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205"/>
      <c r="N10" s="205"/>
      <c r="O10" s="205"/>
      <c r="P10" s="205"/>
      <c r="Q10" s="205"/>
      <c r="R10" s="205"/>
    </row>
    <row r="11" spans="1:18" ht="114" customHeight="1">
      <c r="A11" s="466" t="s">
        <v>0</v>
      </c>
      <c r="B11" s="468" t="s">
        <v>24</v>
      </c>
      <c r="C11" s="468" t="s">
        <v>45</v>
      </c>
      <c r="D11" s="468" t="s">
        <v>22</v>
      </c>
      <c r="E11" s="478" t="s">
        <v>46</v>
      </c>
      <c r="F11" s="478"/>
      <c r="G11" s="478"/>
      <c r="H11" s="468" t="s">
        <v>23</v>
      </c>
      <c r="I11" s="468"/>
      <c r="J11" s="468"/>
      <c r="K11" s="468"/>
      <c r="L11" s="468"/>
      <c r="M11" s="468" t="s">
        <v>47</v>
      </c>
      <c r="N11" s="468"/>
      <c r="O11" s="468"/>
      <c r="P11" s="468"/>
      <c r="Q11" s="468"/>
      <c r="R11" s="479"/>
    </row>
    <row r="12" spans="1:18" ht="44.25" customHeight="1" thickBot="1">
      <c r="A12" s="467"/>
      <c r="B12" s="469"/>
      <c r="C12" s="469"/>
      <c r="D12" s="469"/>
      <c r="E12" s="210" t="s">
        <v>14</v>
      </c>
      <c r="F12" s="210" t="s">
        <v>15</v>
      </c>
      <c r="G12" s="210" t="s">
        <v>16</v>
      </c>
      <c r="H12" s="210" t="s">
        <v>17</v>
      </c>
      <c r="I12" s="210" t="s">
        <v>18</v>
      </c>
      <c r="J12" s="210" t="s">
        <v>19</v>
      </c>
      <c r="K12" s="210" t="s">
        <v>20</v>
      </c>
      <c r="L12" s="210" t="s">
        <v>21</v>
      </c>
      <c r="M12" s="210" t="s">
        <v>120</v>
      </c>
      <c r="N12" s="210" t="s">
        <v>121</v>
      </c>
      <c r="O12" s="210" t="s">
        <v>122</v>
      </c>
      <c r="P12" s="210" t="s">
        <v>123</v>
      </c>
      <c r="Q12" s="210" t="s">
        <v>145</v>
      </c>
      <c r="R12" s="211" t="s">
        <v>146</v>
      </c>
    </row>
    <row r="13" spans="1:19" ht="14.25">
      <c r="A13" s="474"/>
      <c r="B13" s="476" t="s">
        <v>48</v>
      </c>
      <c r="C13" s="477" t="s">
        <v>53</v>
      </c>
      <c r="D13" s="212" t="s">
        <v>37</v>
      </c>
      <c r="E13" s="69"/>
      <c r="F13" s="69"/>
      <c r="G13" s="69"/>
      <c r="H13" s="69"/>
      <c r="I13" s="69"/>
      <c r="J13" s="69"/>
      <c r="K13" s="70"/>
      <c r="L13" s="69"/>
      <c r="M13" s="244">
        <v>0</v>
      </c>
      <c r="N13" s="213">
        <f>N15+N18+N21</f>
        <v>7931.945</v>
      </c>
      <c r="O13" s="213">
        <f>O15+O18+O21</f>
        <v>6781.115</v>
      </c>
      <c r="P13" s="213">
        <f>P15+P18+P21</f>
        <v>7251.039000000001</v>
      </c>
      <c r="Q13" s="213">
        <f>Q15+Q18+Q21</f>
        <v>6538.3</v>
      </c>
      <c r="R13" s="213">
        <f>R15+R18+R21</f>
        <v>6511</v>
      </c>
      <c r="S13" s="204">
        <v>35013.41</v>
      </c>
    </row>
    <row r="14" spans="1:18" ht="92.25" customHeight="1">
      <c r="A14" s="475"/>
      <c r="B14" s="403"/>
      <c r="C14" s="406"/>
      <c r="D14" s="68" t="s">
        <v>70</v>
      </c>
      <c r="E14" s="69"/>
      <c r="F14" s="69"/>
      <c r="G14" s="69"/>
      <c r="H14" s="69"/>
      <c r="I14" s="69"/>
      <c r="J14" s="69"/>
      <c r="K14" s="70"/>
      <c r="L14" s="69"/>
      <c r="M14" s="214"/>
      <c r="N14" s="214"/>
      <c r="O14" s="214"/>
      <c r="P14" s="214"/>
      <c r="Q14" s="214"/>
      <c r="R14" s="214"/>
    </row>
    <row r="15" spans="1:19" ht="75.75" customHeight="1">
      <c r="A15" s="215" t="s">
        <v>35</v>
      </c>
      <c r="B15" s="74" t="s">
        <v>27</v>
      </c>
      <c r="C15" s="216" t="s">
        <v>98</v>
      </c>
      <c r="D15" s="71" t="s">
        <v>37</v>
      </c>
      <c r="E15" s="72"/>
      <c r="F15" s="75"/>
      <c r="G15" s="75"/>
      <c r="H15" s="72"/>
      <c r="I15" s="72"/>
      <c r="J15" s="72"/>
      <c r="K15" s="75"/>
      <c r="L15" s="72"/>
      <c r="M15" s="245">
        <v>0</v>
      </c>
      <c r="N15" s="255">
        <f>N16+N17</f>
        <v>5355.7</v>
      </c>
      <c r="O15" s="217">
        <f>O16+O17</f>
        <v>2751</v>
      </c>
      <c r="P15" s="217">
        <f>P16+P17</f>
        <v>2751</v>
      </c>
      <c r="Q15" s="217">
        <f>Q16+Q17</f>
        <v>3108.3</v>
      </c>
      <c r="R15" s="217">
        <f>R16+R17</f>
        <v>2751</v>
      </c>
      <c r="S15" s="134">
        <f>N15+O15+P15+Q15+R15</f>
        <v>16717</v>
      </c>
    </row>
    <row r="16" spans="1:19" ht="96.75" customHeight="1">
      <c r="A16" s="79" t="s">
        <v>29</v>
      </c>
      <c r="B16" s="84" t="s">
        <v>28</v>
      </c>
      <c r="C16" s="218" t="s">
        <v>80</v>
      </c>
      <c r="D16" s="465" t="s">
        <v>70</v>
      </c>
      <c r="E16" s="219"/>
      <c r="F16" s="83"/>
      <c r="G16" s="83"/>
      <c r="H16" s="220"/>
      <c r="I16" s="79"/>
      <c r="J16" s="79"/>
      <c r="K16" s="79"/>
      <c r="L16" s="80"/>
      <c r="M16" s="246">
        <v>0</v>
      </c>
      <c r="N16" s="255">
        <v>4380</v>
      </c>
      <c r="O16" s="221">
        <v>1251</v>
      </c>
      <c r="P16" s="221">
        <v>1251</v>
      </c>
      <c r="Q16" s="221">
        <v>1251</v>
      </c>
      <c r="R16" s="222" t="s">
        <v>112</v>
      </c>
      <c r="S16" s="133"/>
    </row>
    <row r="17" spans="1:19" ht="67.5" customHeight="1">
      <c r="A17" s="79" t="s">
        <v>30</v>
      </c>
      <c r="B17" s="84" t="s">
        <v>28</v>
      </c>
      <c r="C17" s="218" t="s">
        <v>57</v>
      </c>
      <c r="D17" s="465"/>
      <c r="E17" s="220"/>
      <c r="F17" s="83"/>
      <c r="G17" s="83"/>
      <c r="H17" s="75"/>
      <c r="I17" s="75"/>
      <c r="J17" s="75"/>
      <c r="K17" s="75"/>
      <c r="L17" s="72"/>
      <c r="M17" s="247">
        <v>0</v>
      </c>
      <c r="N17" s="223">
        <v>975.7</v>
      </c>
      <c r="O17" s="222">
        <v>1500</v>
      </c>
      <c r="P17" s="222">
        <v>1500</v>
      </c>
      <c r="Q17" s="222">
        <v>1857.3</v>
      </c>
      <c r="R17" s="222">
        <v>1500</v>
      </c>
      <c r="S17" s="203">
        <f>N17+O17+P17+Q17+R17</f>
        <v>7333</v>
      </c>
    </row>
    <row r="18" spans="1:19" ht="108" customHeight="1">
      <c r="A18" s="73" t="s">
        <v>65</v>
      </c>
      <c r="B18" s="74" t="s">
        <v>27</v>
      </c>
      <c r="C18" s="224" t="s">
        <v>129</v>
      </c>
      <c r="D18" s="71" t="s">
        <v>37</v>
      </c>
      <c r="E18" s="72"/>
      <c r="F18" s="75"/>
      <c r="G18" s="75"/>
      <c r="H18" s="72"/>
      <c r="I18" s="72"/>
      <c r="J18" s="72"/>
      <c r="K18" s="75"/>
      <c r="L18" s="72"/>
      <c r="M18" s="248">
        <v>0</v>
      </c>
      <c r="N18" s="225">
        <f>N19+N20</f>
        <v>967.745</v>
      </c>
      <c r="O18" s="226">
        <f>SUM(O19:O20)</f>
        <v>2730.115</v>
      </c>
      <c r="P18" s="226">
        <f>SUM(P19:P20)</f>
        <v>3200.039</v>
      </c>
      <c r="Q18" s="226">
        <f>SUM(Q19:Q20)</f>
        <v>2130</v>
      </c>
      <c r="R18" s="226">
        <f>SUM(R19:R20)</f>
        <v>2460</v>
      </c>
      <c r="S18" s="202">
        <f>R18+Q18+P18+O18+N18</f>
        <v>11487.899000000001</v>
      </c>
    </row>
    <row r="19" spans="1:18" ht="165" customHeight="1">
      <c r="A19" s="215" t="s">
        <v>66</v>
      </c>
      <c r="B19" s="76" t="s">
        <v>28</v>
      </c>
      <c r="C19" s="227" t="s">
        <v>113</v>
      </c>
      <c r="D19" s="393" t="s">
        <v>96</v>
      </c>
      <c r="E19" s="78"/>
      <c r="F19" s="73"/>
      <c r="G19" s="73"/>
      <c r="H19" s="81"/>
      <c r="I19" s="82"/>
      <c r="J19" s="82"/>
      <c r="K19" s="81"/>
      <c r="L19" s="81"/>
      <c r="M19" s="249">
        <v>0</v>
      </c>
      <c r="N19" s="228">
        <v>467.745</v>
      </c>
      <c r="O19" s="228">
        <v>2600</v>
      </c>
      <c r="P19" s="228">
        <v>3200</v>
      </c>
      <c r="Q19" s="228">
        <v>1950</v>
      </c>
      <c r="R19" s="228">
        <v>2200</v>
      </c>
    </row>
    <row r="20" spans="1:18" ht="160.5" customHeight="1">
      <c r="A20" s="79" t="s">
        <v>67</v>
      </c>
      <c r="B20" s="84" t="s">
        <v>28</v>
      </c>
      <c r="C20" s="218" t="s">
        <v>86</v>
      </c>
      <c r="D20" s="394"/>
      <c r="E20" s="229"/>
      <c r="F20" s="229"/>
      <c r="G20" s="229"/>
      <c r="H20" s="229"/>
      <c r="I20" s="229"/>
      <c r="J20" s="229"/>
      <c r="K20" s="229"/>
      <c r="L20" s="230"/>
      <c r="M20" s="232">
        <v>0</v>
      </c>
      <c r="N20" s="231">
        <v>500</v>
      </c>
      <c r="O20" s="231">
        <v>130.115</v>
      </c>
      <c r="P20" s="232">
        <v>0.039</v>
      </c>
      <c r="Q20" s="231">
        <v>180</v>
      </c>
      <c r="R20" s="231">
        <v>260</v>
      </c>
    </row>
    <row r="21" spans="1:18" ht="66" customHeight="1">
      <c r="A21" s="96" t="s">
        <v>127</v>
      </c>
      <c r="B21" s="98" t="s">
        <v>27</v>
      </c>
      <c r="C21" s="233" t="s">
        <v>97</v>
      </c>
      <c r="D21" s="89" t="s">
        <v>37</v>
      </c>
      <c r="E21" s="90"/>
      <c r="F21" s="91"/>
      <c r="G21" s="91"/>
      <c r="H21" s="90"/>
      <c r="I21" s="90"/>
      <c r="J21" s="90"/>
      <c r="K21" s="91"/>
      <c r="L21" s="90"/>
      <c r="M21" s="250">
        <v>0</v>
      </c>
      <c r="N21" s="234">
        <f>N22+N23</f>
        <v>1608.5</v>
      </c>
      <c r="O21" s="235">
        <f>O22+O23</f>
        <v>1300</v>
      </c>
      <c r="P21" s="235">
        <f>P22+P23</f>
        <v>1300</v>
      </c>
      <c r="Q21" s="235">
        <f>Q22+Q23</f>
        <v>1300</v>
      </c>
      <c r="R21" s="235">
        <f>R22+R23</f>
        <v>1300</v>
      </c>
    </row>
    <row r="22" spans="1:18" ht="222" customHeight="1">
      <c r="A22" s="236" t="s">
        <v>100</v>
      </c>
      <c r="B22" s="92" t="s">
        <v>28</v>
      </c>
      <c r="C22" s="237" t="s">
        <v>99</v>
      </c>
      <c r="D22" s="408" t="s">
        <v>70</v>
      </c>
      <c r="E22" s="93"/>
      <c r="F22" s="88"/>
      <c r="G22" s="88"/>
      <c r="H22" s="94"/>
      <c r="I22" s="95"/>
      <c r="J22" s="95"/>
      <c r="K22" s="94"/>
      <c r="L22" s="94"/>
      <c r="M22" s="251">
        <v>0</v>
      </c>
      <c r="N22" s="238">
        <v>800</v>
      </c>
      <c r="O22" s="238">
        <v>500</v>
      </c>
      <c r="P22" s="238">
        <v>500</v>
      </c>
      <c r="Q22" s="238">
        <v>500</v>
      </c>
      <c r="R22" s="238">
        <v>500</v>
      </c>
    </row>
    <row r="23" spans="1:18" ht="73.5" customHeight="1">
      <c r="A23" s="239" t="s">
        <v>101</v>
      </c>
      <c r="B23" s="97" t="s">
        <v>28</v>
      </c>
      <c r="C23" s="240" t="s">
        <v>88</v>
      </c>
      <c r="D23" s="409"/>
      <c r="E23" s="241"/>
      <c r="F23" s="241"/>
      <c r="G23" s="241"/>
      <c r="H23" s="241"/>
      <c r="I23" s="241"/>
      <c r="J23" s="241"/>
      <c r="K23" s="241"/>
      <c r="L23" s="242"/>
      <c r="M23" s="252">
        <v>0</v>
      </c>
      <c r="N23" s="243">
        <v>808.5</v>
      </c>
      <c r="O23" s="243">
        <v>800</v>
      </c>
      <c r="P23" s="243">
        <v>800</v>
      </c>
      <c r="Q23" s="243">
        <v>800</v>
      </c>
      <c r="R23" s="243">
        <v>800</v>
      </c>
    </row>
    <row r="24" spans="1:18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53"/>
      <c r="N24" s="253"/>
      <c r="O24" s="31"/>
      <c r="P24" s="31"/>
      <c r="Q24" s="31"/>
      <c r="R24" s="31"/>
    </row>
    <row r="25" spans="1:18" ht="14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54"/>
      <c r="N25" s="254"/>
      <c r="O25" s="64"/>
      <c r="P25" s="64"/>
      <c r="Q25" s="64"/>
      <c r="R25" s="64"/>
    </row>
    <row r="26" spans="1:18" ht="14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54"/>
      <c r="N26" s="254"/>
      <c r="O26" s="64"/>
      <c r="P26" s="64"/>
      <c r="Q26" s="64"/>
      <c r="R26" s="64"/>
    </row>
    <row r="27" spans="1:18" ht="14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4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</sheetData>
  <sheetProtection/>
  <mergeCells count="17">
    <mergeCell ref="N1:R1"/>
    <mergeCell ref="N2:R2"/>
    <mergeCell ref="N3:R3"/>
    <mergeCell ref="N4:R4"/>
    <mergeCell ref="A13:A14"/>
    <mergeCell ref="B13:B14"/>
    <mergeCell ref="C13:C14"/>
    <mergeCell ref="E11:G11"/>
    <mergeCell ref="H11:L11"/>
    <mergeCell ref="M11:R11"/>
    <mergeCell ref="D16:D17"/>
    <mergeCell ref="D19:D20"/>
    <mergeCell ref="D22:D23"/>
    <mergeCell ref="A11:A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4">
      <selection activeCell="A1" sqref="A1:J27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7.7109375" style="0" customWidth="1"/>
    <col min="4" max="4" width="14.00390625" style="0" customWidth="1"/>
    <col min="5" max="5" width="7.28125" style="0" customWidth="1"/>
    <col min="6" max="6" width="11.421875" style="0" customWidth="1"/>
    <col min="7" max="7" width="10.57421875" style="0" customWidth="1"/>
    <col min="8" max="8" width="11.28125" style="0" customWidth="1"/>
    <col min="11" max="11" width="12.57421875" style="0" customWidth="1"/>
  </cols>
  <sheetData>
    <row r="1" spans="6:10" ht="14.25">
      <c r="F1" s="480" t="s">
        <v>148</v>
      </c>
      <c r="G1" s="480"/>
      <c r="H1" s="480"/>
      <c r="I1" s="480"/>
      <c r="J1" s="480"/>
    </row>
    <row r="2" spans="6:10" ht="69.75" customHeight="1">
      <c r="F2" s="481" t="s">
        <v>160</v>
      </c>
      <c r="G2" s="481"/>
      <c r="H2" s="481"/>
      <c r="I2" s="481"/>
      <c r="J2" s="481"/>
    </row>
    <row r="3" spans="1:10" ht="11.25" customHeight="1">
      <c r="A3" s="99"/>
      <c r="B3" s="99"/>
      <c r="C3" s="99"/>
      <c r="D3" s="99"/>
      <c r="E3" s="99"/>
      <c r="F3" s="480" t="s">
        <v>117</v>
      </c>
      <c r="G3" s="480"/>
      <c r="H3" s="480"/>
      <c r="I3" s="480"/>
      <c r="J3" s="480"/>
    </row>
    <row r="4" spans="1:10" ht="36" customHeight="1">
      <c r="A4" s="99"/>
      <c r="B4" s="99"/>
      <c r="C4" s="99"/>
      <c r="D4" s="99"/>
      <c r="E4" s="99"/>
      <c r="F4" s="482" t="s">
        <v>118</v>
      </c>
      <c r="G4" s="482"/>
      <c r="H4" s="482"/>
      <c r="I4" s="482"/>
      <c r="J4" s="482"/>
    </row>
    <row r="5" spans="1:10" ht="18" customHeight="1">
      <c r="A5" s="99"/>
      <c r="B5" s="99"/>
      <c r="C5" s="99"/>
      <c r="D5" s="99"/>
      <c r="E5" s="99"/>
      <c r="F5" s="132"/>
      <c r="G5" s="483"/>
      <c r="H5" s="483"/>
      <c r="I5" s="483"/>
      <c r="J5" s="483"/>
    </row>
    <row r="6" spans="1:11" ht="33" customHeight="1">
      <c r="A6" s="438" t="s">
        <v>49</v>
      </c>
      <c r="B6" s="438"/>
      <c r="C6" s="438"/>
      <c r="D6" s="438"/>
      <c r="E6" s="438"/>
      <c r="F6" s="438"/>
      <c r="G6" s="438"/>
      <c r="H6" s="438"/>
      <c r="I6" s="438"/>
      <c r="J6" s="438"/>
      <c r="K6" s="20"/>
    </row>
    <row r="7" spans="1:11" ht="14.25">
      <c r="A7" s="99"/>
      <c r="B7" s="99"/>
      <c r="C7" s="99"/>
      <c r="D7" s="99"/>
      <c r="E7" s="99"/>
      <c r="F7" s="99"/>
      <c r="G7" s="99"/>
      <c r="H7" s="99"/>
      <c r="I7" s="99"/>
      <c r="J7" s="99"/>
      <c r="K7" s="20"/>
    </row>
    <row r="8" spans="1:11" ht="14.25">
      <c r="A8" s="100" t="s">
        <v>42</v>
      </c>
      <c r="B8" s="99"/>
      <c r="C8" s="99"/>
      <c r="D8" s="99"/>
      <c r="E8" s="101" t="s">
        <v>53</v>
      </c>
      <c r="F8" s="99"/>
      <c r="G8" s="99"/>
      <c r="H8" s="99"/>
      <c r="I8" s="99"/>
      <c r="J8" s="99"/>
      <c r="K8" s="32"/>
    </row>
    <row r="9" spans="1:11" ht="14.25">
      <c r="A9" s="100" t="s">
        <v>43</v>
      </c>
      <c r="B9" s="99"/>
      <c r="C9" s="99"/>
      <c r="D9" s="99"/>
      <c r="E9" s="102" t="s">
        <v>70</v>
      </c>
      <c r="F9" s="99"/>
      <c r="G9" s="99"/>
      <c r="H9" s="99"/>
      <c r="I9" s="99"/>
      <c r="J9" s="99"/>
      <c r="K9" s="32"/>
    </row>
    <row r="10" spans="1:11" ht="14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20"/>
    </row>
    <row r="11" spans="1:11" ht="14.25">
      <c r="A11" s="440" t="s">
        <v>0</v>
      </c>
      <c r="B11" s="440" t="s">
        <v>24</v>
      </c>
      <c r="C11" s="441" t="s">
        <v>45</v>
      </c>
      <c r="D11" s="440" t="s">
        <v>25</v>
      </c>
      <c r="E11" s="440" t="s">
        <v>36</v>
      </c>
      <c r="F11" s="440"/>
      <c r="G11" s="440"/>
      <c r="H11" s="440"/>
      <c r="I11" s="440"/>
      <c r="J11" s="440"/>
      <c r="K11" s="20"/>
    </row>
    <row r="12" spans="1:11" ht="110.25" customHeight="1">
      <c r="A12" s="440"/>
      <c r="B12" s="440"/>
      <c r="C12" s="442"/>
      <c r="D12" s="440"/>
      <c r="E12" s="103" t="s">
        <v>134</v>
      </c>
      <c r="F12" s="103" t="s">
        <v>7</v>
      </c>
      <c r="G12" s="103" t="s">
        <v>8</v>
      </c>
      <c r="H12" s="103" t="s">
        <v>9</v>
      </c>
      <c r="I12" s="103" t="s">
        <v>10</v>
      </c>
      <c r="J12" s="103" t="s">
        <v>11</v>
      </c>
      <c r="K12" s="20"/>
    </row>
    <row r="13" spans="1:11" ht="15" customHeight="1">
      <c r="A13" s="428"/>
      <c r="B13" s="429" t="s">
        <v>48</v>
      </c>
      <c r="C13" s="429" t="s">
        <v>53</v>
      </c>
      <c r="D13" s="179" t="s">
        <v>37</v>
      </c>
      <c r="E13" s="177">
        <v>0</v>
      </c>
      <c r="F13" s="178">
        <f>F14+F15+F16</f>
        <v>66778.745</v>
      </c>
      <c r="G13" s="178">
        <f>G14+G15+G16</f>
        <v>60918.149999999994</v>
      </c>
      <c r="H13" s="178">
        <f>H14+H15+H16</f>
        <v>65617.39</v>
      </c>
      <c r="I13" s="178">
        <f>I18+I68+I73</f>
        <v>62048.8</v>
      </c>
      <c r="J13" s="178">
        <f>J14+J15+J16</f>
        <v>58218.08</v>
      </c>
      <c r="K13" s="163">
        <f>K16+K15+K14</f>
        <v>313581.165</v>
      </c>
    </row>
    <row r="14" spans="1:11" ht="72.75" customHeight="1">
      <c r="A14" s="428"/>
      <c r="B14" s="429"/>
      <c r="C14" s="429"/>
      <c r="D14" s="179" t="s">
        <v>51</v>
      </c>
      <c r="E14" s="177"/>
      <c r="F14" s="178">
        <f aca="true" t="shared" si="0" ref="F14:H15">F19+F69+F74</f>
        <v>25523.5</v>
      </c>
      <c r="G14" s="178">
        <f t="shared" si="0"/>
        <v>32893.229999999996</v>
      </c>
      <c r="H14" s="178">
        <f t="shared" si="0"/>
        <v>33833.078</v>
      </c>
      <c r="I14" s="178">
        <f>I19+I69+I74</f>
        <v>34912.6</v>
      </c>
      <c r="J14" s="178">
        <f>J19+J69+J74</f>
        <v>32353.239999999998</v>
      </c>
      <c r="K14" s="163">
        <f>F14+G14+H14+I14+J14</f>
        <v>159515.648</v>
      </c>
    </row>
    <row r="15" spans="1:11" ht="61.5" customHeight="1">
      <c r="A15" s="428"/>
      <c r="B15" s="429"/>
      <c r="C15" s="429"/>
      <c r="D15" s="179" t="s">
        <v>38</v>
      </c>
      <c r="E15" s="177"/>
      <c r="F15" s="178">
        <f t="shared" si="0"/>
        <v>33323.3</v>
      </c>
      <c r="G15" s="178">
        <f t="shared" si="0"/>
        <v>21243.805</v>
      </c>
      <c r="H15" s="178">
        <f t="shared" si="0"/>
        <v>24533.273</v>
      </c>
      <c r="I15" s="178">
        <f>I20+I70+I75</f>
        <v>20597.9</v>
      </c>
      <c r="J15" s="178">
        <f>J20+J70+J75</f>
        <v>19353.84</v>
      </c>
      <c r="K15" s="163">
        <f>F15+G15+H15+I15+J15</f>
        <v>119052.11799999999</v>
      </c>
    </row>
    <row r="16" spans="1:11" ht="22.5" customHeight="1">
      <c r="A16" s="428"/>
      <c r="B16" s="429"/>
      <c r="C16" s="429"/>
      <c r="D16" s="179" t="s">
        <v>50</v>
      </c>
      <c r="E16" s="177"/>
      <c r="F16" s="178">
        <f>F21+F76+F71</f>
        <v>7931.945</v>
      </c>
      <c r="G16" s="178">
        <f>G21+G71+G76</f>
        <v>6781.115</v>
      </c>
      <c r="H16" s="178">
        <f>H21+H71+H76</f>
        <v>7251.039000000001</v>
      </c>
      <c r="I16" s="178">
        <f>I21+I71+I76</f>
        <v>6538.3</v>
      </c>
      <c r="J16" s="178">
        <f>J21+J71+J76</f>
        <v>6511</v>
      </c>
      <c r="K16" s="256">
        <f>J16+I16+H16+G16+F16</f>
        <v>35013.399</v>
      </c>
    </row>
    <row r="17" spans="1:11" ht="15" customHeight="1">
      <c r="A17" s="428"/>
      <c r="B17" s="430"/>
      <c r="C17" s="430"/>
      <c r="D17" s="179" t="s">
        <v>39</v>
      </c>
      <c r="E17" s="180"/>
      <c r="F17" s="180"/>
      <c r="G17" s="180"/>
      <c r="H17" s="180"/>
      <c r="I17" s="180"/>
      <c r="J17" s="180"/>
      <c r="K17" s="163">
        <f>E17+F17+G17+H17+I17+J17</f>
        <v>0</v>
      </c>
    </row>
    <row r="18" spans="1:11" ht="26.25" customHeight="1">
      <c r="A18" s="436">
        <v>1</v>
      </c>
      <c r="B18" s="437" t="s">
        <v>27</v>
      </c>
      <c r="C18" s="437" t="s">
        <v>64</v>
      </c>
      <c r="D18" s="168" t="s">
        <v>37</v>
      </c>
      <c r="E18" s="169">
        <v>0</v>
      </c>
      <c r="F18" s="169">
        <f>F19+F20+F21</f>
        <v>17548.6</v>
      </c>
      <c r="G18" s="169">
        <f>SUM(G19:G22)</f>
        <v>12917</v>
      </c>
      <c r="H18" s="169">
        <f>SUM(H19:H22)</f>
        <v>12917</v>
      </c>
      <c r="I18" s="169">
        <f>SUM(I19:I22)</f>
        <v>20048.8</v>
      </c>
      <c r="J18" s="169">
        <f>SUM(J19:J22)</f>
        <v>12917</v>
      </c>
      <c r="K18" s="163">
        <f>SUM(F18:J18)</f>
        <v>76348.4</v>
      </c>
    </row>
    <row r="19" spans="1:11" ht="66" customHeight="1">
      <c r="A19" s="436"/>
      <c r="B19" s="437"/>
      <c r="C19" s="437"/>
      <c r="D19" s="195" t="s">
        <v>51</v>
      </c>
      <c r="E19" s="169">
        <v>0</v>
      </c>
      <c r="F19" s="171">
        <f aca="true" t="shared" si="1" ref="F19:J21">F24+F44</f>
        <v>3789.6</v>
      </c>
      <c r="G19" s="171">
        <f t="shared" si="1"/>
        <v>8033</v>
      </c>
      <c r="H19" s="171">
        <f t="shared" si="1"/>
        <v>8033</v>
      </c>
      <c r="I19" s="171">
        <f t="shared" si="1"/>
        <v>11252.6</v>
      </c>
      <c r="J19" s="171">
        <f t="shared" si="1"/>
        <v>8033</v>
      </c>
      <c r="K19" s="163">
        <f>F19+G19+H19+I19+J19</f>
        <v>39141.2</v>
      </c>
    </row>
    <row r="20" spans="1:11" ht="46.5" customHeight="1">
      <c r="A20" s="436"/>
      <c r="B20" s="437"/>
      <c r="C20" s="437"/>
      <c r="D20" s="195" t="s">
        <v>38</v>
      </c>
      <c r="E20" s="169">
        <v>0</v>
      </c>
      <c r="F20" s="171">
        <f t="shared" si="1"/>
        <v>8403.3</v>
      </c>
      <c r="G20" s="171">
        <f t="shared" si="1"/>
        <v>2133</v>
      </c>
      <c r="H20" s="171">
        <f t="shared" si="1"/>
        <v>2133</v>
      </c>
      <c r="I20" s="171">
        <f t="shared" si="1"/>
        <v>5687.9</v>
      </c>
      <c r="J20" s="171">
        <f t="shared" si="1"/>
        <v>2133</v>
      </c>
      <c r="K20" s="163">
        <f>F20+G20+H20+I20+J20</f>
        <v>20490.199999999997</v>
      </c>
    </row>
    <row r="21" spans="1:11" ht="22.5" customHeight="1">
      <c r="A21" s="436"/>
      <c r="B21" s="437"/>
      <c r="C21" s="437"/>
      <c r="D21" s="195" t="s">
        <v>50</v>
      </c>
      <c r="E21" s="169">
        <v>0</v>
      </c>
      <c r="F21" s="171">
        <f t="shared" si="1"/>
        <v>5355.7</v>
      </c>
      <c r="G21" s="171">
        <f t="shared" si="1"/>
        <v>2751</v>
      </c>
      <c r="H21" s="171">
        <f t="shared" si="1"/>
        <v>2751</v>
      </c>
      <c r="I21" s="196">
        <f t="shared" si="1"/>
        <v>3108.3</v>
      </c>
      <c r="J21" s="171">
        <f t="shared" si="1"/>
        <v>2751</v>
      </c>
      <c r="K21" s="163">
        <f>J21+I21+H21+G21+F21</f>
        <v>16717</v>
      </c>
    </row>
    <row r="22" spans="1:11" ht="15" customHeight="1">
      <c r="A22" s="436"/>
      <c r="B22" s="437"/>
      <c r="C22" s="437"/>
      <c r="D22" s="195" t="s">
        <v>39</v>
      </c>
      <c r="E22" s="169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257">
        <f>F22+G22+H22+I22+J22</f>
        <v>0</v>
      </c>
    </row>
    <row r="23" spans="1:11" ht="24.75" customHeight="1">
      <c r="A23" s="431" t="s">
        <v>138</v>
      </c>
      <c r="B23" s="425" t="s">
        <v>143</v>
      </c>
      <c r="C23" s="425"/>
      <c r="D23" s="189" t="s">
        <v>37</v>
      </c>
      <c r="E23" s="190">
        <v>0</v>
      </c>
      <c r="F23" s="190">
        <f>SUM(F24:F27)</f>
        <v>4680</v>
      </c>
      <c r="G23" s="190">
        <f>SUM(G24:G27)</f>
        <v>7551</v>
      </c>
      <c r="H23" s="190">
        <f>SUM(H24:H27)</f>
        <v>7551</v>
      </c>
      <c r="I23" s="190">
        <f>SUM(I24:I27)</f>
        <v>7551</v>
      </c>
      <c r="J23" s="190">
        <f>SUM(J24:J27)</f>
        <v>7551</v>
      </c>
      <c r="K23" s="199">
        <f>F23+G23+H23+I23+J23</f>
        <v>34884</v>
      </c>
    </row>
    <row r="24" spans="1:11" ht="40.5">
      <c r="A24" s="432"/>
      <c r="B24" s="426"/>
      <c r="C24" s="426"/>
      <c r="D24" s="192" t="s">
        <v>132</v>
      </c>
      <c r="E24" s="190">
        <v>0</v>
      </c>
      <c r="F24" s="193">
        <f aca="true" t="shared" si="2" ref="F24:J26">F29+F34+F39</f>
        <v>300</v>
      </c>
      <c r="G24" s="193">
        <f t="shared" si="2"/>
        <v>6300</v>
      </c>
      <c r="H24" s="193">
        <f t="shared" si="2"/>
        <v>6300</v>
      </c>
      <c r="I24" s="193">
        <f t="shared" si="2"/>
        <v>6300</v>
      </c>
      <c r="J24" s="193">
        <f t="shared" si="2"/>
        <v>6300</v>
      </c>
      <c r="K24" s="199">
        <f>F24+G24+H24+I24+J24</f>
        <v>25500</v>
      </c>
    </row>
    <row r="25" spans="1:11" ht="45" customHeight="1">
      <c r="A25" s="432"/>
      <c r="B25" s="426"/>
      <c r="C25" s="426"/>
      <c r="D25" s="192" t="s">
        <v>133</v>
      </c>
      <c r="E25" s="190">
        <v>0</v>
      </c>
      <c r="F25" s="193">
        <f t="shared" si="2"/>
        <v>0</v>
      </c>
      <c r="G25" s="193">
        <f t="shared" si="2"/>
        <v>0</v>
      </c>
      <c r="H25" s="193">
        <f t="shared" si="2"/>
        <v>0</v>
      </c>
      <c r="I25" s="193">
        <f t="shared" si="2"/>
        <v>0</v>
      </c>
      <c r="J25" s="193">
        <f t="shared" si="2"/>
        <v>0</v>
      </c>
      <c r="K25" s="199">
        <f>F25+G25+H25+I25+J25</f>
        <v>0</v>
      </c>
    </row>
    <row r="26" spans="1:11" ht="22.5" customHeight="1">
      <c r="A26" s="432"/>
      <c r="B26" s="426"/>
      <c r="C26" s="426"/>
      <c r="D26" s="192" t="s">
        <v>50</v>
      </c>
      <c r="E26" s="190">
        <v>0</v>
      </c>
      <c r="F26" s="193">
        <f t="shared" si="2"/>
        <v>4380</v>
      </c>
      <c r="G26" s="193">
        <f t="shared" si="2"/>
        <v>1251</v>
      </c>
      <c r="H26" s="193">
        <f t="shared" si="2"/>
        <v>1251</v>
      </c>
      <c r="I26" s="193">
        <f t="shared" si="2"/>
        <v>1251</v>
      </c>
      <c r="J26" s="193">
        <f t="shared" si="2"/>
        <v>1251</v>
      </c>
      <c r="K26" s="199">
        <f>F26+G26+H26+I26+J26</f>
        <v>9384</v>
      </c>
    </row>
    <row r="27" spans="1:11" ht="15" customHeight="1">
      <c r="A27" s="433"/>
      <c r="B27" s="427"/>
      <c r="C27" s="427"/>
      <c r="D27" s="192" t="s">
        <v>39</v>
      </c>
      <c r="E27" s="190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9"/>
    </row>
    <row r="28" spans="1:11" ht="23.25" customHeight="1">
      <c r="A28" s="416"/>
      <c r="B28" s="410" t="s">
        <v>130</v>
      </c>
      <c r="C28" s="410" t="s">
        <v>131</v>
      </c>
      <c r="D28" s="107" t="s">
        <v>37</v>
      </c>
      <c r="E28" s="159">
        <v>0</v>
      </c>
      <c r="F28" s="159">
        <f>F29+F31</f>
        <v>1030</v>
      </c>
      <c r="G28" s="159">
        <f>G29+G31</f>
        <v>2820</v>
      </c>
      <c r="H28" s="159">
        <f>H31+H29</f>
        <v>2820</v>
      </c>
      <c r="I28" s="159">
        <f>I31+I29</f>
        <v>2820</v>
      </c>
      <c r="J28" s="159">
        <f>J31+J29</f>
        <v>2820</v>
      </c>
      <c r="K28" s="199"/>
    </row>
    <row r="29" spans="1:11" ht="40.5">
      <c r="A29" s="417"/>
      <c r="B29" s="411"/>
      <c r="C29" s="411"/>
      <c r="D29" s="105" t="s">
        <v>132</v>
      </c>
      <c r="E29" s="159">
        <v>0</v>
      </c>
      <c r="F29" s="160">
        <v>300</v>
      </c>
      <c r="G29" s="160">
        <v>2000</v>
      </c>
      <c r="H29" s="160">
        <v>2000</v>
      </c>
      <c r="I29" s="160">
        <v>2000</v>
      </c>
      <c r="J29" s="160">
        <v>2000</v>
      </c>
      <c r="K29" s="160"/>
    </row>
    <row r="30" spans="1:11" ht="45" customHeight="1">
      <c r="A30" s="417"/>
      <c r="B30" s="411"/>
      <c r="C30" s="411"/>
      <c r="D30" s="105" t="s">
        <v>133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99"/>
    </row>
    <row r="31" spans="1:11" ht="22.5" customHeight="1">
      <c r="A31" s="417"/>
      <c r="B31" s="411"/>
      <c r="C31" s="411"/>
      <c r="D31" s="105" t="s">
        <v>50</v>
      </c>
      <c r="E31" s="159">
        <v>0</v>
      </c>
      <c r="F31" s="258">
        <v>730</v>
      </c>
      <c r="G31" s="160">
        <v>820</v>
      </c>
      <c r="H31" s="160">
        <v>820</v>
      </c>
      <c r="I31" s="160">
        <v>820</v>
      </c>
      <c r="J31" s="160">
        <v>820</v>
      </c>
      <c r="K31" s="199"/>
    </row>
    <row r="32" spans="1:11" ht="15" customHeight="1">
      <c r="A32" s="417"/>
      <c r="B32" s="412"/>
      <c r="C32" s="412"/>
      <c r="D32" s="105" t="s">
        <v>39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99"/>
    </row>
    <row r="33" spans="1:11" ht="23.25" customHeight="1">
      <c r="A33" s="417"/>
      <c r="B33" s="410" t="s">
        <v>130</v>
      </c>
      <c r="C33" s="410" t="s">
        <v>135</v>
      </c>
      <c r="D33" s="107" t="s">
        <v>37</v>
      </c>
      <c r="E33" s="159">
        <v>0</v>
      </c>
      <c r="F33" s="159">
        <f>F34+F36</f>
        <v>1650</v>
      </c>
      <c r="G33" s="159">
        <f>G34+G36</f>
        <v>4731</v>
      </c>
      <c r="H33" s="159">
        <f>H36+H34</f>
        <v>4731</v>
      </c>
      <c r="I33" s="159">
        <f>I36+I34</f>
        <v>4731</v>
      </c>
      <c r="J33" s="159">
        <f>J36+J34</f>
        <v>4731</v>
      </c>
      <c r="K33" s="199"/>
    </row>
    <row r="34" spans="1:11" ht="40.5">
      <c r="A34" s="417"/>
      <c r="B34" s="411"/>
      <c r="C34" s="411"/>
      <c r="D34" s="105" t="s">
        <v>132</v>
      </c>
      <c r="E34" s="159">
        <v>0</v>
      </c>
      <c r="F34" s="159">
        <v>0</v>
      </c>
      <c r="G34" s="160">
        <v>4300</v>
      </c>
      <c r="H34" s="160">
        <v>4300</v>
      </c>
      <c r="I34" s="160">
        <v>4300</v>
      </c>
      <c r="J34" s="160">
        <v>4300</v>
      </c>
      <c r="K34" s="199"/>
    </row>
    <row r="35" spans="1:11" ht="45" customHeight="1">
      <c r="A35" s="417"/>
      <c r="B35" s="411"/>
      <c r="C35" s="411"/>
      <c r="D35" s="105" t="s">
        <v>133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99"/>
    </row>
    <row r="36" spans="1:11" ht="22.5" customHeight="1">
      <c r="A36" s="417"/>
      <c r="B36" s="411"/>
      <c r="C36" s="411"/>
      <c r="D36" s="105" t="s">
        <v>50</v>
      </c>
      <c r="E36" s="160"/>
      <c r="F36" s="258">
        <v>1650</v>
      </c>
      <c r="G36" s="160">
        <v>431</v>
      </c>
      <c r="H36" s="160">
        <v>431</v>
      </c>
      <c r="I36" s="160">
        <v>431</v>
      </c>
      <c r="J36" s="160">
        <v>431</v>
      </c>
      <c r="K36" s="199"/>
    </row>
    <row r="37" spans="1:11" ht="15" customHeight="1">
      <c r="A37" s="417"/>
      <c r="B37" s="412"/>
      <c r="C37" s="412"/>
      <c r="D37" s="105" t="s">
        <v>39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99"/>
    </row>
    <row r="38" spans="1:11" ht="22.5" customHeight="1">
      <c r="A38" s="417"/>
      <c r="B38" s="410" t="s">
        <v>130</v>
      </c>
      <c r="C38" s="410" t="s">
        <v>136</v>
      </c>
      <c r="D38" s="107" t="s">
        <v>37</v>
      </c>
      <c r="E38" s="159">
        <v>0</v>
      </c>
      <c r="F38" s="159">
        <f>F39+F41</f>
        <v>2000</v>
      </c>
      <c r="G38" s="159">
        <f>G39+G41</f>
        <v>0</v>
      </c>
      <c r="H38" s="159">
        <f>H41+H39</f>
        <v>0</v>
      </c>
      <c r="I38" s="159">
        <f>I41+I39</f>
        <v>0</v>
      </c>
      <c r="J38" s="159">
        <f>J41+J39</f>
        <v>0</v>
      </c>
      <c r="K38" s="199"/>
    </row>
    <row r="39" spans="1:11" ht="40.5">
      <c r="A39" s="417"/>
      <c r="B39" s="411"/>
      <c r="C39" s="411"/>
      <c r="D39" s="105" t="s">
        <v>132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99"/>
    </row>
    <row r="40" spans="1:11" ht="45" customHeight="1">
      <c r="A40" s="417"/>
      <c r="B40" s="411"/>
      <c r="C40" s="411"/>
      <c r="D40" s="105" t="s">
        <v>133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99"/>
    </row>
    <row r="41" spans="1:11" ht="22.5" customHeight="1">
      <c r="A41" s="417"/>
      <c r="B41" s="411"/>
      <c r="C41" s="411"/>
      <c r="D41" s="105" t="s">
        <v>50</v>
      </c>
      <c r="E41" s="159">
        <v>0</v>
      </c>
      <c r="F41" s="160">
        <v>2000</v>
      </c>
      <c r="G41" s="160">
        <v>0</v>
      </c>
      <c r="H41" s="160">
        <v>0</v>
      </c>
      <c r="I41" s="160">
        <v>0</v>
      </c>
      <c r="J41" s="160">
        <v>0</v>
      </c>
      <c r="K41" s="199"/>
    </row>
    <row r="42" spans="1:11" ht="15" customHeight="1">
      <c r="A42" s="418"/>
      <c r="B42" s="412"/>
      <c r="C42" s="412"/>
      <c r="D42" s="105" t="s">
        <v>39</v>
      </c>
      <c r="E42" s="160"/>
      <c r="F42" s="160"/>
      <c r="G42" s="160"/>
      <c r="H42" s="160"/>
      <c r="I42" s="160"/>
      <c r="J42" s="160"/>
      <c r="K42" s="199">
        <f>F42+G42+H42+I42+J42</f>
        <v>0</v>
      </c>
    </row>
    <row r="43" spans="1:11" ht="21" customHeight="1">
      <c r="A43" s="194"/>
      <c r="B43" s="425" t="s">
        <v>144</v>
      </c>
      <c r="C43" s="191"/>
      <c r="D43" s="189" t="s">
        <v>37</v>
      </c>
      <c r="E43" s="190">
        <v>0</v>
      </c>
      <c r="F43" s="190">
        <f>SUM(F44:F47)</f>
        <v>12868.6</v>
      </c>
      <c r="G43" s="190">
        <f>SUM(G44:G47)</f>
        <v>5366</v>
      </c>
      <c r="H43" s="190">
        <f>SUM(H44:H47)</f>
        <v>5366</v>
      </c>
      <c r="I43" s="190">
        <f>SUM(I44:I47)</f>
        <v>12497.8</v>
      </c>
      <c r="J43" s="190">
        <f>SUM(J44:J47)</f>
        <v>5366</v>
      </c>
      <c r="K43" s="199"/>
    </row>
    <row r="44" spans="1:11" ht="40.5">
      <c r="A44" s="194"/>
      <c r="B44" s="426"/>
      <c r="C44" s="191"/>
      <c r="D44" s="192" t="s">
        <v>132</v>
      </c>
      <c r="E44" s="193"/>
      <c r="F44" s="193">
        <f aca="true" t="shared" si="3" ref="F44:J45">F49+F54+F59+F64</f>
        <v>3489.6</v>
      </c>
      <c r="G44" s="193">
        <f t="shared" si="3"/>
        <v>1733</v>
      </c>
      <c r="H44" s="193">
        <f t="shared" si="3"/>
        <v>1733</v>
      </c>
      <c r="I44" s="193">
        <f t="shared" si="3"/>
        <v>4952.6</v>
      </c>
      <c r="J44" s="193">
        <f t="shared" si="3"/>
        <v>1733</v>
      </c>
      <c r="K44" s="199"/>
    </row>
    <row r="45" spans="1:11" ht="45" customHeight="1">
      <c r="A45" s="194" t="s">
        <v>139</v>
      </c>
      <c r="B45" s="426"/>
      <c r="C45" s="191"/>
      <c r="D45" s="192" t="s">
        <v>133</v>
      </c>
      <c r="E45" s="193"/>
      <c r="F45" s="193">
        <f t="shared" si="3"/>
        <v>8403.3</v>
      </c>
      <c r="G45" s="193">
        <f t="shared" si="3"/>
        <v>2133</v>
      </c>
      <c r="H45" s="193">
        <f t="shared" si="3"/>
        <v>2133</v>
      </c>
      <c r="I45" s="193">
        <f t="shared" si="3"/>
        <v>5687.9</v>
      </c>
      <c r="J45" s="193">
        <f t="shared" si="3"/>
        <v>2133</v>
      </c>
      <c r="K45" s="199"/>
    </row>
    <row r="46" spans="1:11" ht="22.5" customHeight="1">
      <c r="A46" s="194"/>
      <c r="B46" s="426"/>
      <c r="C46" s="191"/>
      <c r="D46" s="192" t="s">
        <v>50</v>
      </c>
      <c r="E46" s="193"/>
      <c r="F46" s="193">
        <f>F51+F61+F66</f>
        <v>975.7</v>
      </c>
      <c r="G46" s="193">
        <f>G51+G56+G61+G66</f>
        <v>1500</v>
      </c>
      <c r="H46" s="193">
        <f>H51+H56+H61+H66</f>
        <v>1500</v>
      </c>
      <c r="I46" s="193">
        <f>I51+I56+I61+I66</f>
        <v>1857.3</v>
      </c>
      <c r="J46" s="193">
        <f>J51+J56+J61+J66</f>
        <v>1500</v>
      </c>
      <c r="K46" s="199"/>
    </row>
    <row r="47" spans="1:11" ht="15" customHeight="1">
      <c r="A47" s="194"/>
      <c r="B47" s="427"/>
      <c r="C47" s="191"/>
      <c r="D47" s="192" t="s">
        <v>39</v>
      </c>
      <c r="E47" s="193"/>
      <c r="F47" s="190">
        <v>0</v>
      </c>
      <c r="G47" s="193">
        <v>0</v>
      </c>
      <c r="H47" s="193">
        <v>0</v>
      </c>
      <c r="I47" s="193">
        <v>0</v>
      </c>
      <c r="J47" s="193">
        <v>0</v>
      </c>
      <c r="K47" s="199"/>
    </row>
    <row r="48" spans="1:11" ht="25.5" customHeight="1">
      <c r="A48" s="416"/>
      <c r="B48" s="410" t="s">
        <v>130</v>
      </c>
      <c r="C48" s="410" t="s">
        <v>137</v>
      </c>
      <c r="D48" s="107" t="s">
        <v>37</v>
      </c>
      <c r="E48" s="159">
        <v>0</v>
      </c>
      <c r="F48" s="159">
        <v>0</v>
      </c>
      <c r="G48" s="159">
        <v>0</v>
      </c>
      <c r="H48" s="159">
        <f>H51+H49</f>
        <v>0</v>
      </c>
      <c r="I48" s="159">
        <f>I51+I49</f>
        <v>0</v>
      </c>
      <c r="J48" s="159">
        <f>J51+J49</f>
        <v>0</v>
      </c>
      <c r="K48" s="199"/>
    </row>
    <row r="49" spans="1:11" ht="40.5">
      <c r="A49" s="417"/>
      <c r="B49" s="411"/>
      <c r="C49" s="411"/>
      <c r="D49" s="105" t="s">
        <v>132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99"/>
    </row>
    <row r="50" spans="1:11" ht="45" customHeight="1">
      <c r="A50" s="417"/>
      <c r="B50" s="411"/>
      <c r="C50" s="411"/>
      <c r="D50" s="105" t="s">
        <v>133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99"/>
    </row>
    <row r="51" spans="1:11" ht="22.5" customHeight="1">
      <c r="A51" s="417"/>
      <c r="B51" s="411"/>
      <c r="C51" s="411"/>
      <c r="D51" s="105" t="s">
        <v>50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99"/>
    </row>
    <row r="52" spans="1:11" ht="15" customHeight="1">
      <c r="A52" s="417"/>
      <c r="B52" s="412"/>
      <c r="C52" s="412"/>
      <c r="D52" s="105" t="s">
        <v>39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99"/>
    </row>
    <row r="53" spans="1:11" ht="21" customHeight="1">
      <c r="A53" s="417"/>
      <c r="B53" s="410" t="s">
        <v>130</v>
      </c>
      <c r="C53" s="422" t="s">
        <v>140</v>
      </c>
      <c r="D53" s="107" t="s">
        <v>37</v>
      </c>
      <c r="E53" s="159">
        <v>0</v>
      </c>
      <c r="F53" s="159">
        <v>0</v>
      </c>
      <c r="G53" s="159">
        <f>SUM(G54:G57)</f>
        <v>700</v>
      </c>
      <c r="H53" s="159">
        <f>SUM(H54:H57)</f>
        <v>700</v>
      </c>
      <c r="I53" s="159">
        <f>SUM(I54:I57)</f>
        <v>700</v>
      </c>
      <c r="J53" s="159">
        <f>SUM(J54:J57)</f>
        <v>700</v>
      </c>
      <c r="K53" s="199"/>
    </row>
    <row r="54" spans="1:11" ht="40.5">
      <c r="A54" s="417"/>
      <c r="B54" s="411"/>
      <c r="C54" s="423"/>
      <c r="D54" s="105" t="s">
        <v>132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99"/>
    </row>
    <row r="55" spans="1:11" ht="45" customHeight="1">
      <c r="A55" s="417"/>
      <c r="B55" s="411"/>
      <c r="C55" s="423"/>
      <c r="D55" s="105" t="s">
        <v>133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99"/>
    </row>
    <row r="56" spans="1:11" ht="22.5" customHeight="1">
      <c r="A56" s="417"/>
      <c r="B56" s="411"/>
      <c r="C56" s="423"/>
      <c r="D56" s="105" t="s">
        <v>50</v>
      </c>
      <c r="E56" s="159"/>
      <c r="F56" s="159"/>
      <c r="G56" s="160">
        <v>700</v>
      </c>
      <c r="H56" s="160">
        <v>700</v>
      </c>
      <c r="I56" s="160">
        <v>700</v>
      </c>
      <c r="J56" s="160">
        <v>700</v>
      </c>
      <c r="K56" s="104"/>
    </row>
    <row r="57" spans="1:11" ht="15" customHeight="1">
      <c r="A57" s="417"/>
      <c r="B57" s="412"/>
      <c r="C57" s="424"/>
      <c r="D57" s="105" t="s">
        <v>39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04">
        <f>F57+I57</f>
        <v>0</v>
      </c>
    </row>
    <row r="58" spans="1:11" ht="23.25" customHeight="1">
      <c r="A58" s="417"/>
      <c r="B58" s="410" t="s">
        <v>130</v>
      </c>
      <c r="C58" s="419" t="s">
        <v>141</v>
      </c>
      <c r="D58" s="107" t="s">
        <v>37</v>
      </c>
      <c r="E58" s="159">
        <v>0</v>
      </c>
      <c r="F58" s="159">
        <f>SUM(F59:F62)</f>
        <v>8377.6</v>
      </c>
      <c r="G58" s="159">
        <v>0</v>
      </c>
      <c r="H58" s="159">
        <v>0</v>
      </c>
      <c r="I58" s="159">
        <f>SUM(I59:I61)</f>
        <v>7131.8</v>
      </c>
      <c r="J58" s="159">
        <v>0</v>
      </c>
      <c r="K58" s="104"/>
    </row>
    <row r="59" spans="1:11" ht="40.5">
      <c r="A59" s="417"/>
      <c r="B59" s="411"/>
      <c r="C59" s="420"/>
      <c r="D59" s="105" t="s">
        <v>132</v>
      </c>
      <c r="E59" s="159">
        <v>0</v>
      </c>
      <c r="F59" s="160">
        <v>1821.6</v>
      </c>
      <c r="G59" s="159">
        <v>0</v>
      </c>
      <c r="H59" s="159">
        <v>0</v>
      </c>
      <c r="I59" s="160">
        <v>3219.6</v>
      </c>
      <c r="J59" s="159">
        <v>0</v>
      </c>
      <c r="K59" s="104"/>
    </row>
    <row r="60" spans="1:11" ht="45" customHeight="1">
      <c r="A60" s="417"/>
      <c r="B60" s="411"/>
      <c r="C60" s="420"/>
      <c r="D60" s="105" t="s">
        <v>133</v>
      </c>
      <c r="E60" s="159">
        <v>0</v>
      </c>
      <c r="F60" s="160">
        <v>6350.3</v>
      </c>
      <c r="G60" s="159">
        <v>0</v>
      </c>
      <c r="H60" s="159">
        <v>0</v>
      </c>
      <c r="I60" s="161">
        <v>3554.9</v>
      </c>
      <c r="J60" s="159">
        <v>0</v>
      </c>
      <c r="K60" s="104"/>
    </row>
    <row r="61" spans="1:11" ht="58.5" customHeight="1">
      <c r="A61" s="417"/>
      <c r="B61" s="411"/>
      <c r="C61" s="420"/>
      <c r="D61" s="105" t="s">
        <v>50</v>
      </c>
      <c r="E61" s="159">
        <v>0</v>
      </c>
      <c r="F61" s="160">
        <v>205.7</v>
      </c>
      <c r="G61" s="159">
        <v>0</v>
      </c>
      <c r="H61" s="159">
        <v>0</v>
      </c>
      <c r="I61" s="160">
        <v>357.3</v>
      </c>
      <c r="J61" s="159">
        <v>0</v>
      </c>
      <c r="K61" s="104"/>
    </row>
    <row r="62" spans="1:11" ht="145.5" customHeight="1">
      <c r="A62" s="417"/>
      <c r="B62" s="412"/>
      <c r="C62" s="421"/>
      <c r="D62" s="105" t="s">
        <v>39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04"/>
    </row>
    <row r="63" spans="1:11" ht="22.5" customHeight="1">
      <c r="A63" s="417"/>
      <c r="B63" s="410"/>
      <c r="C63" s="422" t="s">
        <v>142</v>
      </c>
      <c r="D63" s="107" t="s">
        <v>37</v>
      </c>
      <c r="E63" s="159">
        <v>0</v>
      </c>
      <c r="F63" s="159">
        <f>SUM(F64:F67)</f>
        <v>4491</v>
      </c>
      <c r="G63" s="159">
        <f>SUM(G64:G67)</f>
        <v>4666</v>
      </c>
      <c r="H63" s="159">
        <f>SUM(H64:H67)</f>
        <v>4666</v>
      </c>
      <c r="I63" s="159">
        <f>SUM(I64:I67)</f>
        <v>4666</v>
      </c>
      <c r="J63" s="159">
        <f>SUM(J64:J67)</f>
        <v>4666</v>
      </c>
      <c r="K63" s="104"/>
    </row>
    <row r="64" spans="1:11" ht="40.5">
      <c r="A64" s="417"/>
      <c r="B64" s="411"/>
      <c r="C64" s="423"/>
      <c r="D64" s="105" t="s">
        <v>132</v>
      </c>
      <c r="E64" s="160"/>
      <c r="F64" s="160">
        <v>1668</v>
      </c>
      <c r="G64" s="160">
        <v>1733</v>
      </c>
      <c r="H64" s="160">
        <v>1733</v>
      </c>
      <c r="I64" s="160">
        <v>1733</v>
      </c>
      <c r="J64" s="160">
        <v>1733</v>
      </c>
      <c r="K64" s="104"/>
    </row>
    <row r="65" spans="1:11" ht="45" customHeight="1">
      <c r="A65" s="417"/>
      <c r="B65" s="411"/>
      <c r="C65" s="423"/>
      <c r="D65" s="105" t="s">
        <v>133</v>
      </c>
      <c r="E65" s="160"/>
      <c r="F65" s="160">
        <v>2053</v>
      </c>
      <c r="G65" s="160">
        <v>2133</v>
      </c>
      <c r="H65" s="160">
        <v>2133</v>
      </c>
      <c r="I65" s="160">
        <v>2133</v>
      </c>
      <c r="J65" s="160">
        <v>2133</v>
      </c>
      <c r="K65" s="104"/>
    </row>
    <row r="66" spans="1:11" ht="22.5" customHeight="1">
      <c r="A66" s="417"/>
      <c r="B66" s="411"/>
      <c r="C66" s="423"/>
      <c r="D66" s="105" t="s">
        <v>50</v>
      </c>
      <c r="E66" s="160"/>
      <c r="F66" s="160">
        <v>770</v>
      </c>
      <c r="G66" s="160">
        <v>800</v>
      </c>
      <c r="H66" s="160">
        <v>800</v>
      </c>
      <c r="I66" s="160">
        <v>800</v>
      </c>
      <c r="J66" s="160">
        <v>800</v>
      </c>
      <c r="K66" s="104"/>
    </row>
    <row r="67" spans="1:11" ht="15" customHeight="1">
      <c r="A67" s="418"/>
      <c r="B67" s="412"/>
      <c r="C67" s="424"/>
      <c r="D67" s="105" t="s">
        <v>39</v>
      </c>
      <c r="E67" s="160"/>
      <c r="F67" s="160">
        <v>0</v>
      </c>
      <c r="G67" s="160">
        <v>0</v>
      </c>
      <c r="H67" s="160">
        <v>0</v>
      </c>
      <c r="I67" s="160">
        <v>0</v>
      </c>
      <c r="J67" s="160">
        <v>0</v>
      </c>
      <c r="K67" s="135">
        <f>F67+G67+H67+I67+J67</f>
        <v>0</v>
      </c>
    </row>
    <row r="68" spans="1:11" ht="24" customHeight="1">
      <c r="A68" s="452">
        <v>2</v>
      </c>
      <c r="B68" s="434" t="s">
        <v>27</v>
      </c>
      <c r="C68" s="434" t="s">
        <v>95</v>
      </c>
      <c r="D68" s="181" t="s">
        <v>37</v>
      </c>
      <c r="E68" s="182">
        <v>0</v>
      </c>
      <c r="F68" s="183">
        <f>F69+F70+F71</f>
        <v>35607.745</v>
      </c>
      <c r="G68" s="183">
        <f>G69+G70+G71</f>
        <v>27301.15</v>
      </c>
      <c r="H68" s="183">
        <f>H69+H70+H71</f>
        <v>32000.390000000003</v>
      </c>
      <c r="I68" s="183">
        <f>I69+I70+I71</f>
        <v>21300</v>
      </c>
      <c r="J68" s="183">
        <f>J69+J70+J71</f>
        <v>24601.08</v>
      </c>
      <c r="K68" s="111">
        <f>F68+G68+H68+I68+J68</f>
        <v>140810.365</v>
      </c>
    </row>
    <row r="69" spans="1:11" ht="78.75" customHeight="1">
      <c r="A69" s="452"/>
      <c r="B69" s="434"/>
      <c r="C69" s="434"/>
      <c r="D69" s="184" t="s">
        <v>51</v>
      </c>
      <c r="E69" s="185"/>
      <c r="F69" s="186">
        <v>9720</v>
      </c>
      <c r="G69" s="186">
        <v>5460.23</v>
      </c>
      <c r="H69" s="186">
        <v>6400.078</v>
      </c>
      <c r="I69" s="186">
        <v>4260</v>
      </c>
      <c r="J69" s="186">
        <v>4920.24</v>
      </c>
      <c r="K69" s="111">
        <f>F69+G69+H69+I69+J69</f>
        <v>30760.548000000003</v>
      </c>
    </row>
    <row r="70" spans="1:11" ht="45" customHeight="1">
      <c r="A70" s="452"/>
      <c r="B70" s="434"/>
      <c r="C70" s="434"/>
      <c r="D70" s="184" t="s">
        <v>38</v>
      </c>
      <c r="E70" s="185"/>
      <c r="F70" s="186">
        <v>24920</v>
      </c>
      <c r="G70" s="186">
        <v>19110.805</v>
      </c>
      <c r="H70" s="186">
        <v>22400.273</v>
      </c>
      <c r="I70" s="186">
        <v>14910</v>
      </c>
      <c r="J70" s="186">
        <v>17220.84</v>
      </c>
      <c r="K70" s="112">
        <f>F70+G70+H70+I70+J70</f>
        <v>98561.918</v>
      </c>
    </row>
    <row r="71" spans="1:11" ht="22.5" customHeight="1">
      <c r="A71" s="452"/>
      <c r="B71" s="435"/>
      <c r="C71" s="435"/>
      <c r="D71" s="184" t="s">
        <v>50</v>
      </c>
      <c r="E71" s="185"/>
      <c r="F71" s="186">
        <v>967.745</v>
      </c>
      <c r="G71" s="186">
        <v>2730.115</v>
      </c>
      <c r="H71" s="186">
        <v>3200.039</v>
      </c>
      <c r="I71" s="197">
        <v>2130</v>
      </c>
      <c r="J71" s="186">
        <v>2460</v>
      </c>
      <c r="K71" s="111"/>
    </row>
    <row r="72" spans="1:11" ht="15" customHeight="1">
      <c r="A72" s="452"/>
      <c r="B72" s="435"/>
      <c r="C72" s="435"/>
      <c r="D72" s="184" t="s">
        <v>39</v>
      </c>
      <c r="E72" s="185"/>
      <c r="F72" s="186"/>
      <c r="G72" s="186"/>
      <c r="H72" s="186"/>
      <c r="I72" s="186"/>
      <c r="J72" s="186"/>
      <c r="K72" s="111">
        <f>F72+G72+H72+I72+J72</f>
        <v>0</v>
      </c>
    </row>
    <row r="73" spans="1:11" ht="27" customHeight="1">
      <c r="A73" s="449">
        <v>3</v>
      </c>
      <c r="B73" s="450" t="s">
        <v>27</v>
      </c>
      <c r="C73" s="450" t="s">
        <v>97</v>
      </c>
      <c r="D73" s="175" t="s">
        <v>37</v>
      </c>
      <c r="E73" s="173">
        <v>0</v>
      </c>
      <c r="F73" s="265">
        <f>F74+F76</f>
        <v>13622.4</v>
      </c>
      <c r="G73" s="265">
        <f>G74+G76</f>
        <v>20700</v>
      </c>
      <c r="H73" s="265">
        <f>H74+H76</f>
        <v>20700</v>
      </c>
      <c r="I73" s="265">
        <f>I74+I76</f>
        <v>20700</v>
      </c>
      <c r="J73" s="265">
        <f>J74+J76</f>
        <v>20700</v>
      </c>
      <c r="K73" s="112">
        <f>F73+G73+H73+I73+J73</f>
        <v>96422.4</v>
      </c>
    </row>
    <row r="74" spans="1:11" ht="78.75" customHeight="1">
      <c r="A74" s="449"/>
      <c r="B74" s="450"/>
      <c r="C74" s="450"/>
      <c r="D74" s="175" t="s">
        <v>51</v>
      </c>
      <c r="E74" s="174">
        <v>0</v>
      </c>
      <c r="F74" s="264">
        <f>F79+F94</f>
        <v>12013.9</v>
      </c>
      <c r="G74" s="264">
        <f>G79+G94</f>
        <v>19400</v>
      </c>
      <c r="H74" s="264">
        <f>H79+H94</f>
        <v>19400</v>
      </c>
      <c r="I74" s="264">
        <f>I79+I94</f>
        <v>19400</v>
      </c>
      <c r="J74" s="264">
        <f>J79+J94</f>
        <v>19400</v>
      </c>
      <c r="K74" s="112">
        <f>F74+G74+H74+J74</f>
        <v>70213.9</v>
      </c>
    </row>
    <row r="75" spans="1:11" ht="45" customHeight="1">
      <c r="A75" s="449"/>
      <c r="B75" s="450"/>
      <c r="C75" s="450"/>
      <c r="D75" s="175" t="s">
        <v>38</v>
      </c>
      <c r="E75" s="174">
        <v>0</v>
      </c>
      <c r="F75" s="264"/>
      <c r="G75" s="264"/>
      <c r="H75" s="264"/>
      <c r="I75" s="264"/>
      <c r="J75" s="264"/>
      <c r="K75" s="111">
        <f>F75+G75+H75+I75+J75</f>
        <v>0</v>
      </c>
    </row>
    <row r="76" spans="1:11" ht="22.5" customHeight="1">
      <c r="A76" s="449"/>
      <c r="B76" s="451"/>
      <c r="C76" s="451"/>
      <c r="D76" s="175" t="s">
        <v>50</v>
      </c>
      <c r="E76" s="174">
        <v>0</v>
      </c>
      <c r="F76" s="263">
        <f>F81+F96</f>
        <v>1608.5</v>
      </c>
      <c r="G76" s="263">
        <f>G81+G96</f>
        <v>1300</v>
      </c>
      <c r="H76" s="263">
        <f>H81+H96</f>
        <v>1300</v>
      </c>
      <c r="I76" s="263">
        <f>I81+I96</f>
        <v>1300</v>
      </c>
      <c r="J76" s="263">
        <f>J81+J96</f>
        <v>1300</v>
      </c>
      <c r="K76" s="111">
        <f>F76+G76+H76+I76+J76</f>
        <v>6808.5</v>
      </c>
    </row>
    <row r="77" spans="1:10" ht="14.25">
      <c r="A77" s="449"/>
      <c r="B77" s="451"/>
      <c r="C77" s="451"/>
      <c r="D77" s="175" t="s">
        <v>39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</row>
    <row r="78" spans="1:10" ht="14.25">
      <c r="A78" s="459"/>
      <c r="B78" s="413" t="s">
        <v>149</v>
      </c>
      <c r="C78" s="413"/>
      <c r="D78" s="164" t="s">
        <v>37</v>
      </c>
      <c r="E78" s="165">
        <v>0</v>
      </c>
      <c r="F78" s="165">
        <f>F79+F81</f>
        <v>12813.9</v>
      </c>
      <c r="G78" s="165">
        <v>0</v>
      </c>
      <c r="H78" s="165">
        <f>H79+H81</f>
        <v>14900</v>
      </c>
      <c r="I78" s="165">
        <f>I79+I81</f>
        <v>14900</v>
      </c>
      <c r="J78" s="165">
        <f>J79+J81</f>
        <v>14900</v>
      </c>
    </row>
    <row r="79" spans="1:10" ht="40.5">
      <c r="A79" s="460"/>
      <c r="B79" s="414"/>
      <c r="C79" s="414"/>
      <c r="D79" s="166" t="s">
        <v>132</v>
      </c>
      <c r="E79" s="167"/>
      <c r="F79" s="167">
        <f>F84+F89</f>
        <v>12013.9</v>
      </c>
      <c r="G79" s="167">
        <f>G84+G89</f>
        <v>14400</v>
      </c>
      <c r="H79" s="167">
        <f>H84+H89</f>
        <v>14400</v>
      </c>
      <c r="I79" s="167">
        <f>I84+I89</f>
        <v>14400</v>
      </c>
      <c r="J79" s="167">
        <f>J84+J89</f>
        <v>14400</v>
      </c>
    </row>
    <row r="80" spans="1:10" ht="30">
      <c r="A80" s="460"/>
      <c r="B80" s="414"/>
      <c r="C80" s="414"/>
      <c r="D80" s="166" t="s">
        <v>133</v>
      </c>
      <c r="E80" s="167"/>
      <c r="F80" s="167"/>
      <c r="G80" s="167"/>
      <c r="H80" s="167"/>
      <c r="I80" s="167"/>
      <c r="J80" s="167"/>
    </row>
    <row r="81" spans="1:10" ht="30">
      <c r="A81" s="460"/>
      <c r="B81" s="414"/>
      <c r="C81" s="414"/>
      <c r="D81" s="166" t="s">
        <v>50</v>
      </c>
      <c r="E81" s="167"/>
      <c r="F81" s="167">
        <f>F86</f>
        <v>800</v>
      </c>
      <c r="G81" s="167">
        <f>G86</f>
        <v>500</v>
      </c>
      <c r="H81" s="167">
        <f>H86</f>
        <v>500</v>
      </c>
      <c r="I81" s="167">
        <f>I86</f>
        <v>500</v>
      </c>
      <c r="J81" s="167">
        <v>500</v>
      </c>
    </row>
    <row r="82" spans="1:10" ht="14.25">
      <c r="A82" s="461"/>
      <c r="B82" s="415"/>
      <c r="C82" s="415"/>
      <c r="D82" s="166" t="s">
        <v>39</v>
      </c>
      <c r="E82" s="167"/>
      <c r="F82" s="167"/>
      <c r="G82" s="167"/>
      <c r="H82" s="167"/>
      <c r="I82" s="167"/>
      <c r="J82" s="167"/>
    </row>
    <row r="83" spans="1:10" ht="14.25">
      <c r="A83" s="447"/>
      <c r="B83" s="410" t="s">
        <v>130</v>
      </c>
      <c r="C83" s="410" t="s">
        <v>150</v>
      </c>
      <c r="D83" s="107" t="s">
        <v>37</v>
      </c>
      <c r="E83" s="159">
        <v>0</v>
      </c>
      <c r="F83" s="159">
        <f>F84+F86</f>
        <v>2813.9</v>
      </c>
      <c r="G83" s="159">
        <f>G84+G86</f>
        <v>5000</v>
      </c>
      <c r="H83" s="159">
        <f>H86+H84</f>
        <v>5000</v>
      </c>
      <c r="I83" s="159">
        <f>I86+I84</f>
        <v>5000</v>
      </c>
      <c r="J83" s="159">
        <f>J86+J84</f>
        <v>5000</v>
      </c>
    </row>
    <row r="84" spans="1:10" ht="40.5">
      <c r="A84" s="447"/>
      <c r="B84" s="411"/>
      <c r="C84" s="411"/>
      <c r="D84" s="105" t="s">
        <v>132</v>
      </c>
      <c r="E84" s="106">
        <v>0</v>
      </c>
      <c r="F84" s="160">
        <v>2013.9</v>
      </c>
      <c r="G84" s="160">
        <v>4500</v>
      </c>
      <c r="H84" s="160">
        <v>4500</v>
      </c>
      <c r="I84" s="160">
        <v>4500</v>
      </c>
      <c r="J84" s="160">
        <v>4500</v>
      </c>
    </row>
    <row r="85" spans="1:10" ht="30">
      <c r="A85" s="447"/>
      <c r="B85" s="411"/>
      <c r="C85" s="411"/>
      <c r="D85" s="105" t="s">
        <v>133</v>
      </c>
      <c r="E85" s="106">
        <v>0</v>
      </c>
      <c r="F85" s="160"/>
      <c r="G85" s="160"/>
      <c r="H85" s="160"/>
      <c r="I85" s="160"/>
      <c r="J85" s="160"/>
    </row>
    <row r="86" spans="1:10" ht="30">
      <c r="A86" s="447"/>
      <c r="B86" s="411"/>
      <c r="C86" s="411"/>
      <c r="D86" s="105" t="s">
        <v>50</v>
      </c>
      <c r="E86" s="106">
        <v>0</v>
      </c>
      <c r="F86" s="160">
        <v>800</v>
      </c>
      <c r="G86" s="160">
        <v>500</v>
      </c>
      <c r="H86" s="160">
        <v>500</v>
      </c>
      <c r="I86" s="160">
        <v>500</v>
      </c>
      <c r="J86" s="160">
        <v>500</v>
      </c>
    </row>
    <row r="87" spans="1:10" ht="14.25">
      <c r="A87" s="448"/>
      <c r="B87" s="412"/>
      <c r="C87" s="412"/>
      <c r="D87" s="105" t="s">
        <v>39</v>
      </c>
      <c r="E87" s="106">
        <v>0</v>
      </c>
      <c r="F87" s="160"/>
      <c r="G87" s="160"/>
      <c r="H87" s="160"/>
      <c r="I87" s="160"/>
      <c r="J87" s="160"/>
    </row>
    <row r="88" spans="1:10" ht="14.25">
      <c r="A88" s="444"/>
      <c r="B88" s="410" t="s">
        <v>130</v>
      </c>
      <c r="C88" s="410" t="s">
        <v>151</v>
      </c>
      <c r="D88" s="107" t="s">
        <v>37</v>
      </c>
      <c r="E88" s="108">
        <v>0</v>
      </c>
      <c r="F88" s="159">
        <f>F89+F91</f>
        <v>10000</v>
      </c>
      <c r="G88" s="159">
        <f>G89+G91</f>
        <v>9900</v>
      </c>
      <c r="H88" s="159">
        <f>H91+H89</f>
        <v>9900</v>
      </c>
      <c r="I88" s="159">
        <f>I91+I89</f>
        <v>9900</v>
      </c>
      <c r="J88" s="159">
        <f>J91+J89</f>
        <v>9900</v>
      </c>
    </row>
    <row r="89" spans="1:10" ht="40.5">
      <c r="A89" s="445"/>
      <c r="B89" s="411"/>
      <c r="C89" s="411"/>
      <c r="D89" s="105" t="s">
        <v>132</v>
      </c>
      <c r="E89" s="106">
        <v>0</v>
      </c>
      <c r="F89" s="160">
        <v>10000</v>
      </c>
      <c r="G89" s="160">
        <v>9900</v>
      </c>
      <c r="H89" s="160">
        <v>9900</v>
      </c>
      <c r="I89" s="160">
        <v>9900</v>
      </c>
      <c r="J89" s="160">
        <v>9900</v>
      </c>
    </row>
    <row r="90" spans="1:10" ht="30">
      <c r="A90" s="445"/>
      <c r="B90" s="411"/>
      <c r="C90" s="411"/>
      <c r="D90" s="105" t="s">
        <v>133</v>
      </c>
      <c r="E90" s="106">
        <v>0</v>
      </c>
      <c r="F90" s="160"/>
      <c r="G90" s="160"/>
      <c r="H90" s="160"/>
      <c r="I90" s="160"/>
      <c r="J90" s="160"/>
    </row>
    <row r="91" spans="1:10" ht="30">
      <c r="A91" s="445"/>
      <c r="B91" s="411"/>
      <c r="C91" s="411"/>
      <c r="D91" s="105" t="s">
        <v>50</v>
      </c>
      <c r="E91" s="106">
        <v>0</v>
      </c>
      <c r="F91" s="160"/>
      <c r="G91" s="160"/>
      <c r="H91" s="160"/>
      <c r="I91" s="160"/>
      <c r="J91" s="160"/>
    </row>
    <row r="92" spans="1:10" ht="14.25">
      <c r="A92" s="446"/>
      <c r="B92" s="412"/>
      <c r="C92" s="412"/>
      <c r="D92" s="105" t="s">
        <v>39</v>
      </c>
      <c r="E92" s="106">
        <v>0</v>
      </c>
      <c r="F92" s="160"/>
      <c r="G92" s="160"/>
      <c r="H92" s="160"/>
      <c r="I92" s="160"/>
      <c r="J92" s="160"/>
    </row>
    <row r="93" spans="1:10" ht="14.25">
      <c r="A93" s="459"/>
      <c r="B93" s="413" t="s">
        <v>152</v>
      </c>
      <c r="C93" s="413"/>
      <c r="D93" s="164" t="s">
        <v>37</v>
      </c>
      <c r="E93" s="165">
        <v>0</v>
      </c>
      <c r="F93" s="165">
        <f>F96</f>
        <v>808.5</v>
      </c>
      <c r="G93" s="165">
        <f>G94+G96</f>
        <v>5800</v>
      </c>
      <c r="H93" s="165">
        <f>H94+H96</f>
        <v>5800</v>
      </c>
      <c r="I93" s="165">
        <f>I94+I96</f>
        <v>5800</v>
      </c>
      <c r="J93" s="165">
        <f>J94+J96</f>
        <v>5800</v>
      </c>
    </row>
    <row r="94" spans="1:10" ht="40.5">
      <c r="A94" s="460"/>
      <c r="B94" s="414"/>
      <c r="C94" s="414"/>
      <c r="D94" s="166" t="s">
        <v>132</v>
      </c>
      <c r="E94" s="167"/>
      <c r="F94" s="167"/>
      <c r="G94" s="167">
        <f>G99</f>
        <v>5000</v>
      </c>
      <c r="H94" s="167">
        <f>H99</f>
        <v>5000</v>
      </c>
      <c r="I94" s="167">
        <f>I99</f>
        <v>5000</v>
      </c>
      <c r="J94" s="167">
        <f>J99</f>
        <v>5000</v>
      </c>
    </row>
    <row r="95" spans="1:10" ht="30">
      <c r="A95" s="460"/>
      <c r="B95" s="414"/>
      <c r="C95" s="414"/>
      <c r="D95" s="166" t="s">
        <v>133</v>
      </c>
      <c r="E95" s="167"/>
      <c r="F95" s="167"/>
      <c r="G95" s="167"/>
      <c r="H95" s="167"/>
      <c r="I95" s="167"/>
      <c r="J95" s="167"/>
    </row>
    <row r="96" spans="1:10" ht="30">
      <c r="A96" s="460"/>
      <c r="B96" s="414"/>
      <c r="C96" s="414"/>
      <c r="D96" s="166" t="s">
        <v>50</v>
      </c>
      <c r="E96" s="167"/>
      <c r="F96" s="167">
        <f>F106</f>
        <v>808.5</v>
      </c>
      <c r="G96" s="167">
        <f>G101+G106</f>
        <v>800</v>
      </c>
      <c r="H96" s="167">
        <f>H101+H106</f>
        <v>800</v>
      </c>
      <c r="I96" s="167">
        <f>I101+I106</f>
        <v>800</v>
      </c>
      <c r="J96" s="167">
        <f>J101+J106</f>
        <v>800</v>
      </c>
    </row>
    <row r="97" spans="1:10" ht="14.25">
      <c r="A97" s="461"/>
      <c r="B97" s="415"/>
      <c r="C97" s="415"/>
      <c r="D97" s="166" t="s">
        <v>39</v>
      </c>
      <c r="E97" s="167"/>
      <c r="F97" s="167"/>
      <c r="G97" s="167"/>
      <c r="H97" s="167"/>
      <c r="I97" s="167"/>
      <c r="J97" s="167"/>
    </row>
    <row r="98" spans="1:10" ht="14.25">
      <c r="A98" s="453"/>
      <c r="B98" s="410" t="s">
        <v>130</v>
      </c>
      <c r="C98" s="410" t="s">
        <v>153</v>
      </c>
      <c r="D98" s="107" t="s">
        <v>37</v>
      </c>
      <c r="E98" s="108">
        <v>0</v>
      </c>
      <c r="F98" s="108">
        <v>0</v>
      </c>
      <c r="G98" s="159">
        <f>G99+G101</f>
        <v>5800</v>
      </c>
      <c r="H98" s="159">
        <f>H99+H101</f>
        <v>5300</v>
      </c>
      <c r="I98" s="159">
        <f>I99+I101</f>
        <v>5300</v>
      </c>
      <c r="J98" s="159">
        <f>J99+J101</f>
        <v>5300</v>
      </c>
    </row>
    <row r="99" spans="1:10" ht="40.5">
      <c r="A99" s="454"/>
      <c r="B99" s="411"/>
      <c r="C99" s="411"/>
      <c r="D99" s="105" t="s">
        <v>132</v>
      </c>
      <c r="E99" s="106">
        <v>0</v>
      </c>
      <c r="F99" s="106">
        <v>0</v>
      </c>
      <c r="G99" s="160">
        <v>5000</v>
      </c>
      <c r="H99" s="160">
        <v>5000</v>
      </c>
      <c r="I99" s="160">
        <v>5000</v>
      </c>
      <c r="J99" s="160">
        <v>5000</v>
      </c>
    </row>
    <row r="100" spans="1:10" ht="30">
      <c r="A100" s="454"/>
      <c r="B100" s="411"/>
      <c r="C100" s="411"/>
      <c r="D100" s="105" t="s">
        <v>133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</row>
    <row r="101" spans="1:10" ht="30">
      <c r="A101" s="454"/>
      <c r="B101" s="411"/>
      <c r="C101" s="411"/>
      <c r="D101" s="105" t="s">
        <v>50</v>
      </c>
      <c r="E101" s="106">
        <v>0</v>
      </c>
      <c r="F101" s="106">
        <v>0</v>
      </c>
      <c r="G101" s="160">
        <v>800</v>
      </c>
      <c r="H101" s="160">
        <v>300</v>
      </c>
      <c r="I101" s="160">
        <v>300</v>
      </c>
      <c r="J101" s="160">
        <v>300</v>
      </c>
    </row>
    <row r="102" spans="1:10" ht="14.25">
      <c r="A102" s="455"/>
      <c r="B102" s="412"/>
      <c r="C102" s="412"/>
      <c r="D102" s="105" t="s">
        <v>39</v>
      </c>
      <c r="E102" s="106">
        <v>0</v>
      </c>
      <c r="F102" s="106">
        <v>0</v>
      </c>
      <c r="G102" s="160"/>
      <c r="H102" s="160"/>
      <c r="I102" s="160"/>
      <c r="J102" s="160"/>
    </row>
    <row r="103" spans="1:10" ht="14.25">
      <c r="A103" s="456"/>
      <c r="B103" s="410" t="s">
        <v>130</v>
      </c>
      <c r="C103" s="410" t="s">
        <v>154</v>
      </c>
      <c r="D103" s="107" t="s">
        <v>37</v>
      </c>
      <c r="E103" s="108">
        <v>0</v>
      </c>
      <c r="F103" s="159">
        <v>808.5</v>
      </c>
      <c r="G103" s="159">
        <f>G106</f>
        <v>0</v>
      </c>
      <c r="H103" s="159">
        <f>H106</f>
        <v>500</v>
      </c>
      <c r="I103" s="159">
        <f>I106</f>
        <v>500</v>
      </c>
      <c r="J103" s="159">
        <f>J106</f>
        <v>500</v>
      </c>
    </row>
    <row r="104" spans="1:10" ht="40.5">
      <c r="A104" s="457"/>
      <c r="B104" s="411"/>
      <c r="C104" s="411"/>
      <c r="D104" s="105" t="s">
        <v>132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</row>
    <row r="105" spans="1:10" ht="30">
      <c r="A105" s="457"/>
      <c r="B105" s="411"/>
      <c r="C105" s="411"/>
      <c r="D105" s="105" t="s">
        <v>133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</row>
    <row r="106" spans="1:10" ht="30">
      <c r="A106" s="457"/>
      <c r="B106" s="411"/>
      <c r="C106" s="411"/>
      <c r="D106" s="105" t="s">
        <v>50</v>
      </c>
      <c r="E106" s="106">
        <v>0</v>
      </c>
      <c r="F106" s="160">
        <v>808.5</v>
      </c>
      <c r="G106" s="160">
        <v>0</v>
      </c>
      <c r="H106" s="160">
        <v>500</v>
      </c>
      <c r="I106" s="160">
        <v>500</v>
      </c>
      <c r="J106" s="160">
        <v>500</v>
      </c>
    </row>
    <row r="107" spans="1:10" ht="30.75" customHeight="1">
      <c r="A107" s="458"/>
      <c r="B107" s="412"/>
      <c r="C107" s="412"/>
      <c r="D107" s="105" t="s">
        <v>39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</row>
  </sheetData>
  <sheetProtection/>
  <mergeCells count="61">
    <mergeCell ref="A103:A107"/>
    <mergeCell ref="B103:B107"/>
    <mergeCell ref="C103:C107"/>
    <mergeCell ref="A93:A97"/>
    <mergeCell ref="B93:B97"/>
    <mergeCell ref="C93:C97"/>
    <mergeCell ref="A98:A102"/>
    <mergeCell ref="B98:B102"/>
    <mergeCell ref="C98:C102"/>
    <mergeCell ref="A83:A87"/>
    <mergeCell ref="B83:B87"/>
    <mergeCell ref="C83:C87"/>
    <mergeCell ref="A73:A77"/>
    <mergeCell ref="A88:A92"/>
    <mergeCell ref="B88:B92"/>
    <mergeCell ref="C88:C92"/>
    <mergeCell ref="B73:B77"/>
    <mergeCell ref="C73:C77"/>
    <mergeCell ref="A78:A82"/>
    <mergeCell ref="B78:B82"/>
    <mergeCell ref="C78:C82"/>
    <mergeCell ref="A68:A72"/>
    <mergeCell ref="B68:B72"/>
    <mergeCell ref="C68:C72"/>
    <mergeCell ref="B43:B47"/>
    <mergeCell ref="A48:A67"/>
    <mergeCell ref="B48:B52"/>
    <mergeCell ref="C48:C52"/>
    <mergeCell ref="B53:B57"/>
    <mergeCell ref="B63:B67"/>
    <mergeCell ref="C63:C67"/>
    <mergeCell ref="G5:J5"/>
    <mergeCell ref="A6:J6"/>
    <mergeCell ref="A11:A12"/>
    <mergeCell ref="A23:A27"/>
    <mergeCell ref="B23:B27"/>
    <mergeCell ref="B33:B37"/>
    <mergeCell ref="C53:C57"/>
    <mergeCell ref="E11:J11"/>
    <mergeCell ref="A28:A42"/>
    <mergeCell ref="B28:B32"/>
    <mergeCell ref="C28:C32"/>
    <mergeCell ref="B58:B62"/>
    <mergeCell ref="C58:C62"/>
    <mergeCell ref="A18:A22"/>
    <mergeCell ref="B18:B22"/>
    <mergeCell ref="C18:C22"/>
    <mergeCell ref="B38:B42"/>
    <mergeCell ref="C38:C42"/>
    <mergeCell ref="A13:A17"/>
    <mergeCell ref="B13:B17"/>
    <mergeCell ref="B11:B12"/>
    <mergeCell ref="C11:C12"/>
    <mergeCell ref="D11:D12"/>
    <mergeCell ref="C13:C17"/>
    <mergeCell ref="C33:C37"/>
    <mergeCell ref="C23:C27"/>
    <mergeCell ref="F1:J1"/>
    <mergeCell ref="F2:J2"/>
    <mergeCell ref="F3:J3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R23"/>
    </sheetView>
  </sheetViews>
  <sheetFormatPr defaultColWidth="9.140625" defaultRowHeight="15"/>
  <cols>
    <col min="1" max="1" width="4.140625" style="0" customWidth="1"/>
    <col min="5" max="7" width="3.7109375" style="0" customWidth="1"/>
    <col min="8" max="8" width="4.57421875" style="0" customWidth="1"/>
    <col min="9" max="9" width="3.57421875" style="0" customWidth="1"/>
    <col min="10" max="10" width="3.28125" style="0" customWidth="1"/>
    <col min="11" max="12" width="3.140625" style="0" customWidth="1"/>
    <col min="13" max="13" width="5.8515625" style="0" customWidth="1"/>
    <col min="14" max="14" width="8.7109375" style="0" customWidth="1"/>
    <col min="15" max="16" width="8.28125" style="0" customWidth="1"/>
    <col min="17" max="17" width="8.421875" style="0" customWidth="1"/>
    <col min="18" max="18" width="8.00390625" style="0" customWidth="1"/>
  </cols>
  <sheetData>
    <row r="1" spans="1:18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70" t="s">
        <v>147</v>
      </c>
      <c r="O1" s="470"/>
      <c r="P1" s="470"/>
      <c r="Q1" s="470"/>
      <c r="R1" s="470"/>
    </row>
    <row r="2" spans="1:18" ht="85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471" t="s">
        <v>161</v>
      </c>
      <c r="O2" s="471"/>
      <c r="P2" s="471"/>
      <c r="Q2" s="471"/>
      <c r="R2" s="471"/>
    </row>
    <row r="3" spans="1:18" ht="14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  <c r="M3" s="205"/>
      <c r="N3" s="472" t="s">
        <v>157</v>
      </c>
      <c r="O3" s="472"/>
      <c r="P3" s="472"/>
      <c r="Q3" s="472"/>
      <c r="R3" s="472"/>
    </row>
    <row r="4" spans="1:18" ht="37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205"/>
      <c r="N4" s="473" t="s">
        <v>158</v>
      </c>
      <c r="O4" s="473"/>
      <c r="P4" s="473"/>
      <c r="Q4" s="473"/>
      <c r="R4" s="473"/>
    </row>
    <row r="5" spans="1:18" ht="14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  <c r="M5" s="205"/>
      <c r="N5" s="205"/>
      <c r="O5" s="205" t="s">
        <v>109</v>
      </c>
      <c r="P5" s="205"/>
      <c r="Q5" s="205"/>
      <c r="R5" s="205"/>
    </row>
    <row r="6" spans="1:18" ht="14.25">
      <c r="A6" s="31"/>
      <c r="B6" s="30" t="s">
        <v>44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31"/>
      <c r="O6" s="31"/>
      <c r="P6" s="209"/>
      <c r="Q6" s="31"/>
      <c r="R6" s="31"/>
    </row>
    <row r="7" spans="1:18" ht="14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5"/>
      <c r="N7" s="205"/>
      <c r="O7" s="205"/>
      <c r="P7" s="205"/>
      <c r="Q7" s="205"/>
      <c r="R7" s="205"/>
    </row>
    <row r="8" spans="1:18" ht="14.25">
      <c r="A8" s="29" t="s">
        <v>42</v>
      </c>
      <c r="B8" s="31"/>
      <c r="C8" s="31"/>
      <c r="D8" s="205"/>
      <c r="E8" s="31"/>
      <c r="F8" s="31"/>
      <c r="G8" s="30" t="s">
        <v>53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4.25">
      <c r="A9" s="29" t="s">
        <v>43</v>
      </c>
      <c r="B9" s="31"/>
      <c r="C9" s="31"/>
      <c r="D9" s="205"/>
      <c r="E9" s="31"/>
      <c r="F9" s="31"/>
      <c r="G9" s="48" t="s">
        <v>70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" thickBo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205"/>
      <c r="N10" s="205"/>
      <c r="O10" s="205"/>
      <c r="P10" s="205"/>
      <c r="Q10" s="205"/>
      <c r="R10" s="205"/>
    </row>
    <row r="11" spans="1:18" ht="14.25">
      <c r="A11" s="466" t="s">
        <v>0</v>
      </c>
      <c r="B11" s="468" t="s">
        <v>24</v>
      </c>
      <c r="C11" s="468" t="s">
        <v>45</v>
      </c>
      <c r="D11" s="468" t="s">
        <v>22</v>
      </c>
      <c r="E11" s="478" t="s">
        <v>46</v>
      </c>
      <c r="F11" s="478"/>
      <c r="G11" s="478"/>
      <c r="H11" s="468" t="s">
        <v>23</v>
      </c>
      <c r="I11" s="468"/>
      <c r="J11" s="468"/>
      <c r="K11" s="468"/>
      <c r="L11" s="468"/>
      <c r="M11" s="468" t="s">
        <v>47</v>
      </c>
      <c r="N11" s="468"/>
      <c r="O11" s="468"/>
      <c r="P11" s="468"/>
      <c r="Q11" s="468"/>
      <c r="R11" s="479"/>
    </row>
    <row r="12" spans="1:18" ht="126.75" customHeight="1" thickBot="1">
      <c r="A12" s="467"/>
      <c r="B12" s="469"/>
      <c r="C12" s="469"/>
      <c r="D12" s="469"/>
      <c r="E12" s="210" t="s">
        <v>14</v>
      </c>
      <c r="F12" s="210" t="s">
        <v>15</v>
      </c>
      <c r="G12" s="210" t="s">
        <v>16</v>
      </c>
      <c r="H12" s="259" t="s">
        <v>17</v>
      </c>
      <c r="I12" s="210" t="s">
        <v>18</v>
      </c>
      <c r="J12" s="210" t="s">
        <v>19</v>
      </c>
      <c r="K12" s="210" t="s">
        <v>20</v>
      </c>
      <c r="L12" s="210" t="s">
        <v>21</v>
      </c>
      <c r="M12" s="210" t="s">
        <v>120</v>
      </c>
      <c r="N12" s="210" t="s">
        <v>121</v>
      </c>
      <c r="O12" s="210" t="s">
        <v>122</v>
      </c>
      <c r="P12" s="210" t="s">
        <v>123</v>
      </c>
      <c r="Q12" s="210" t="s">
        <v>145</v>
      </c>
      <c r="R12" s="211" t="s">
        <v>146</v>
      </c>
    </row>
    <row r="13" spans="1:19" ht="14.25">
      <c r="A13" s="474"/>
      <c r="B13" s="476" t="s">
        <v>48</v>
      </c>
      <c r="C13" s="477" t="s">
        <v>53</v>
      </c>
      <c r="D13" s="212" t="s">
        <v>37</v>
      </c>
      <c r="E13" s="69"/>
      <c r="F13" s="69"/>
      <c r="G13" s="69"/>
      <c r="H13" s="69"/>
      <c r="I13" s="69"/>
      <c r="J13" s="69"/>
      <c r="K13" s="70"/>
      <c r="L13" s="69"/>
      <c r="M13" s="244">
        <v>0</v>
      </c>
      <c r="N13" s="213">
        <f>N15+N18+N21</f>
        <v>9977.865</v>
      </c>
      <c r="O13" s="213">
        <f>O15+O18+O21</f>
        <v>6781.115</v>
      </c>
      <c r="P13" s="213">
        <f>P15+P18+P21</f>
        <v>7251.039000000001</v>
      </c>
      <c r="Q13" s="213">
        <f>Q15+Q18+Q21</f>
        <v>6538.3</v>
      </c>
      <c r="R13" s="213">
        <f>R15+R18+R21</f>
        <v>6511</v>
      </c>
      <c r="S13" s="260">
        <f>N13+O13+P13+Q13+R13</f>
        <v>37059.319</v>
      </c>
    </row>
    <row r="14" spans="1:18" ht="75" customHeight="1">
      <c r="A14" s="475"/>
      <c r="B14" s="403"/>
      <c r="C14" s="406"/>
      <c r="D14" s="68" t="s">
        <v>70</v>
      </c>
      <c r="E14" s="69"/>
      <c r="F14" s="69"/>
      <c r="G14" s="69"/>
      <c r="H14" s="69"/>
      <c r="I14" s="69"/>
      <c r="J14" s="69"/>
      <c r="K14" s="70"/>
      <c r="L14" s="69"/>
      <c r="M14" s="214"/>
      <c r="N14" s="214"/>
      <c r="O14" s="214"/>
      <c r="P14" s="214"/>
      <c r="Q14" s="214"/>
      <c r="R14" s="214"/>
    </row>
    <row r="15" spans="1:19" ht="67.5" customHeight="1">
      <c r="A15" s="215" t="s">
        <v>35</v>
      </c>
      <c r="B15" s="74" t="s">
        <v>27</v>
      </c>
      <c r="C15" s="216" t="s">
        <v>98</v>
      </c>
      <c r="D15" s="71" t="s">
        <v>37</v>
      </c>
      <c r="E15" s="72"/>
      <c r="F15" s="75"/>
      <c r="G15" s="75"/>
      <c r="H15" s="72"/>
      <c r="I15" s="72"/>
      <c r="J15" s="72"/>
      <c r="K15" s="75"/>
      <c r="L15" s="72"/>
      <c r="M15" s="245">
        <v>0</v>
      </c>
      <c r="N15" s="255">
        <f>N16+N17</f>
        <v>6201.62</v>
      </c>
      <c r="O15" s="217">
        <f>O16+O17</f>
        <v>2751</v>
      </c>
      <c r="P15" s="217">
        <f>P16+P17</f>
        <v>2751</v>
      </c>
      <c r="Q15" s="217">
        <f>Q16+Q17</f>
        <v>3108.3</v>
      </c>
      <c r="R15" s="217">
        <f>R16+R17</f>
        <v>2751</v>
      </c>
      <c r="S15" s="162">
        <f>N15+O15+P15+Q15+R15</f>
        <v>17562.92</v>
      </c>
    </row>
    <row r="16" spans="1:18" ht="93.75" customHeight="1">
      <c r="A16" s="79" t="s">
        <v>29</v>
      </c>
      <c r="B16" s="84" t="s">
        <v>28</v>
      </c>
      <c r="C16" s="218" t="s">
        <v>80</v>
      </c>
      <c r="D16" s="465" t="s">
        <v>70</v>
      </c>
      <c r="E16" s="219"/>
      <c r="F16" s="83"/>
      <c r="G16" s="83"/>
      <c r="H16" s="220"/>
      <c r="I16" s="79"/>
      <c r="J16" s="79"/>
      <c r="K16" s="79"/>
      <c r="L16" s="80"/>
      <c r="M16" s="246">
        <v>0</v>
      </c>
      <c r="N16" s="255">
        <v>4523</v>
      </c>
      <c r="O16" s="221">
        <v>1251</v>
      </c>
      <c r="P16" s="221">
        <v>1251</v>
      </c>
      <c r="Q16" s="221">
        <v>1251</v>
      </c>
      <c r="R16" s="222" t="s">
        <v>112</v>
      </c>
    </row>
    <row r="17" spans="1:18" ht="48.75" customHeight="1">
      <c r="A17" s="79" t="s">
        <v>30</v>
      </c>
      <c r="B17" s="84" t="s">
        <v>28</v>
      </c>
      <c r="C17" s="218" t="s">
        <v>57</v>
      </c>
      <c r="D17" s="465"/>
      <c r="E17" s="220"/>
      <c r="F17" s="83"/>
      <c r="G17" s="83"/>
      <c r="H17" s="75"/>
      <c r="I17" s="75"/>
      <c r="J17" s="75"/>
      <c r="K17" s="75"/>
      <c r="L17" s="72"/>
      <c r="M17" s="247">
        <v>0</v>
      </c>
      <c r="N17" s="234">
        <v>1678.62</v>
      </c>
      <c r="O17" s="222">
        <v>1500</v>
      </c>
      <c r="P17" s="222">
        <v>1500</v>
      </c>
      <c r="Q17" s="222">
        <v>1857.3</v>
      </c>
      <c r="R17" s="222">
        <v>1500</v>
      </c>
    </row>
    <row r="18" spans="1:18" ht="88.5" customHeight="1">
      <c r="A18" s="73" t="s">
        <v>65</v>
      </c>
      <c r="B18" s="74" t="s">
        <v>27</v>
      </c>
      <c r="C18" s="224" t="s">
        <v>129</v>
      </c>
      <c r="D18" s="71" t="s">
        <v>37</v>
      </c>
      <c r="E18" s="72"/>
      <c r="F18" s="75"/>
      <c r="G18" s="75"/>
      <c r="H18" s="72"/>
      <c r="I18" s="72"/>
      <c r="J18" s="72"/>
      <c r="K18" s="75"/>
      <c r="L18" s="72"/>
      <c r="M18" s="248">
        <v>0</v>
      </c>
      <c r="N18" s="225">
        <f>N19+N20</f>
        <v>967.745</v>
      </c>
      <c r="O18" s="226">
        <f>SUM(O19:O20)</f>
        <v>2730.115</v>
      </c>
      <c r="P18" s="226">
        <f>SUM(P19:P20)</f>
        <v>3200.039</v>
      </c>
      <c r="Q18" s="226">
        <f>SUM(Q19:Q20)</f>
        <v>2130</v>
      </c>
      <c r="R18" s="226">
        <f>SUM(R19:R20)</f>
        <v>2460</v>
      </c>
    </row>
    <row r="19" spans="1:18" ht="156.75" customHeight="1">
      <c r="A19" s="215" t="s">
        <v>66</v>
      </c>
      <c r="B19" s="76" t="s">
        <v>28</v>
      </c>
      <c r="C19" s="227" t="s">
        <v>113</v>
      </c>
      <c r="D19" s="393" t="s">
        <v>96</v>
      </c>
      <c r="E19" s="78"/>
      <c r="F19" s="73"/>
      <c r="G19" s="73"/>
      <c r="H19" s="81"/>
      <c r="I19" s="82"/>
      <c r="J19" s="82"/>
      <c r="K19" s="81"/>
      <c r="L19" s="81"/>
      <c r="M19" s="249">
        <v>0</v>
      </c>
      <c r="N19" s="228">
        <v>467.745</v>
      </c>
      <c r="O19" s="228">
        <v>2600</v>
      </c>
      <c r="P19" s="228">
        <v>3200</v>
      </c>
      <c r="Q19" s="228">
        <v>1950</v>
      </c>
      <c r="R19" s="228">
        <v>2200</v>
      </c>
    </row>
    <row r="20" spans="1:18" ht="156">
      <c r="A20" s="79" t="s">
        <v>67</v>
      </c>
      <c r="B20" s="84" t="s">
        <v>28</v>
      </c>
      <c r="C20" s="218" t="s">
        <v>86</v>
      </c>
      <c r="D20" s="394"/>
      <c r="E20" s="229"/>
      <c r="F20" s="229"/>
      <c r="G20" s="229"/>
      <c r="H20" s="229"/>
      <c r="I20" s="229"/>
      <c r="J20" s="229"/>
      <c r="K20" s="229"/>
      <c r="L20" s="230"/>
      <c r="M20" s="232">
        <v>0</v>
      </c>
      <c r="N20" s="231">
        <v>500</v>
      </c>
      <c r="O20" s="231">
        <v>130.115</v>
      </c>
      <c r="P20" s="232">
        <v>0.039</v>
      </c>
      <c r="Q20" s="231">
        <v>180</v>
      </c>
      <c r="R20" s="231">
        <v>260</v>
      </c>
    </row>
    <row r="21" spans="1:19" ht="61.5" customHeight="1">
      <c r="A21" s="96" t="s">
        <v>127</v>
      </c>
      <c r="B21" s="98" t="s">
        <v>27</v>
      </c>
      <c r="C21" s="233" t="s">
        <v>97</v>
      </c>
      <c r="D21" s="89" t="s">
        <v>37</v>
      </c>
      <c r="E21" s="90"/>
      <c r="F21" s="91"/>
      <c r="G21" s="91"/>
      <c r="H21" s="90"/>
      <c r="I21" s="90"/>
      <c r="J21" s="90"/>
      <c r="K21" s="91"/>
      <c r="L21" s="90"/>
      <c r="M21" s="250">
        <v>0</v>
      </c>
      <c r="N21" s="234">
        <f>N22+N23</f>
        <v>2808.5</v>
      </c>
      <c r="O21" s="235">
        <f>O22+O23</f>
        <v>1300</v>
      </c>
      <c r="P21" s="235">
        <f>P22+P23</f>
        <v>1300</v>
      </c>
      <c r="Q21" s="235">
        <f>Q22+Q23</f>
        <v>1300</v>
      </c>
      <c r="R21" s="235">
        <f>R22+R23</f>
        <v>1300</v>
      </c>
      <c r="S21" s="162">
        <f>N21+O21+P21+Q21+R21</f>
        <v>8008.5</v>
      </c>
    </row>
    <row r="22" spans="1:18" ht="180">
      <c r="A22" s="236" t="s">
        <v>100</v>
      </c>
      <c r="B22" s="92" t="s">
        <v>28</v>
      </c>
      <c r="C22" s="237" t="s">
        <v>99</v>
      </c>
      <c r="D22" s="408" t="s">
        <v>70</v>
      </c>
      <c r="E22" s="93"/>
      <c r="F22" s="88"/>
      <c r="G22" s="88"/>
      <c r="H22" s="94"/>
      <c r="I22" s="95"/>
      <c r="J22" s="95"/>
      <c r="K22" s="94"/>
      <c r="L22" s="94"/>
      <c r="M22" s="251">
        <v>0</v>
      </c>
      <c r="N22" s="261">
        <v>2000</v>
      </c>
      <c r="O22" s="261">
        <v>500</v>
      </c>
      <c r="P22" s="261">
        <v>500</v>
      </c>
      <c r="Q22" s="261">
        <v>500</v>
      </c>
      <c r="R22" s="261">
        <v>500</v>
      </c>
    </row>
    <row r="23" spans="1:18" ht="60">
      <c r="A23" s="239" t="s">
        <v>101</v>
      </c>
      <c r="B23" s="97" t="s">
        <v>28</v>
      </c>
      <c r="C23" s="240" t="s">
        <v>88</v>
      </c>
      <c r="D23" s="409"/>
      <c r="E23" s="241"/>
      <c r="F23" s="241"/>
      <c r="G23" s="241"/>
      <c r="H23" s="241"/>
      <c r="I23" s="241"/>
      <c r="J23" s="241"/>
      <c r="K23" s="241"/>
      <c r="L23" s="242"/>
      <c r="M23" s="252">
        <v>0</v>
      </c>
      <c r="N23" s="262">
        <v>808.5</v>
      </c>
      <c r="O23" s="262">
        <v>800</v>
      </c>
      <c r="P23" s="262">
        <v>800</v>
      </c>
      <c r="Q23" s="262">
        <v>800</v>
      </c>
      <c r="R23" s="262">
        <v>800</v>
      </c>
    </row>
  </sheetData>
  <sheetProtection/>
  <mergeCells count="17">
    <mergeCell ref="D22:D23"/>
    <mergeCell ref="M11:R11"/>
    <mergeCell ref="A13:A14"/>
    <mergeCell ref="B13:B14"/>
    <mergeCell ref="C13:C14"/>
    <mergeCell ref="D16:D17"/>
    <mergeCell ref="D19:D20"/>
    <mergeCell ref="N1:R1"/>
    <mergeCell ref="N2:R2"/>
    <mergeCell ref="N3:R3"/>
    <mergeCell ref="N4:R4"/>
    <mergeCell ref="A11:A12"/>
    <mergeCell ref="B11:B12"/>
    <mergeCell ref="C11:C12"/>
    <mergeCell ref="D11:D12"/>
    <mergeCell ref="E11:G11"/>
    <mergeCell ref="H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3">
      <selection activeCell="I14" sqref="I14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19.8515625" style="0" customWidth="1"/>
    <col min="4" max="4" width="20.00390625" style="0" customWidth="1"/>
    <col min="6" max="6" width="9.28125" style="0" bestFit="1" customWidth="1"/>
    <col min="7" max="7" width="9.421875" style="0" bestFit="1" customWidth="1"/>
    <col min="8" max="10" width="9.28125" style="0" bestFit="1" customWidth="1"/>
    <col min="11" max="11" width="9.421875" style="0" hidden="1" customWidth="1"/>
    <col min="12" max="12" width="9.57421875" style="0" hidden="1" customWidth="1"/>
    <col min="13" max="13" width="9.57421875" style="0" bestFit="1" customWidth="1"/>
  </cols>
  <sheetData>
    <row r="1" spans="1:10" ht="50.25" customHeight="1">
      <c r="A1" s="272"/>
      <c r="B1" s="272"/>
      <c r="C1" s="272"/>
      <c r="D1" s="272"/>
      <c r="E1" s="484" t="s">
        <v>193</v>
      </c>
      <c r="F1" s="484"/>
      <c r="G1" s="484"/>
      <c r="H1" s="484"/>
      <c r="I1" s="484"/>
      <c r="J1" s="484"/>
    </row>
    <row r="2" spans="1:10" ht="39" customHeight="1">
      <c r="A2" s="272"/>
      <c r="B2" s="272"/>
      <c r="C2" s="272"/>
      <c r="D2" s="272"/>
      <c r="E2" s="484" t="s">
        <v>190</v>
      </c>
      <c r="F2" s="484"/>
      <c r="G2" s="484"/>
      <c r="H2" s="484"/>
      <c r="I2" s="484"/>
      <c r="J2" s="484"/>
    </row>
    <row r="3" spans="1:11" ht="18.75" customHeight="1">
      <c r="A3" s="497" t="s">
        <v>49</v>
      </c>
      <c r="B3" s="497"/>
      <c r="C3" s="497"/>
      <c r="D3" s="497"/>
      <c r="E3" s="497"/>
      <c r="F3" s="497"/>
      <c r="G3" s="497"/>
      <c r="H3" s="497"/>
      <c r="I3" s="497"/>
      <c r="J3" s="497"/>
      <c r="K3" s="20"/>
    </row>
    <row r="4" spans="1:11" ht="14.25">
      <c r="A4" s="279" t="s">
        <v>42</v>
      </c>
      <c r="B4" s="279"/>
      <c r="C4" s="279"/>
      <c r="D4" s="279"/>
      <c r="E4" s="280" t="s">
        <v>53</v>
      </c>
      <c r="F4" s="279"/>
      <c r="G4" s="279"/>
      <c r="H4" s="279"/>
      <c r="I4" s="279"/>
      <c r="J4" s="279"/>
      <c r="K4" s="32"/>
    </row>
    <row r="5" spans="1:11" ht="14.25">
      <c r="A5" s="279" t="s">
        <v>43</v>
      </c>
      <c r="B5" s="279"/>
      <c r="C5" s="279"/>
      <c r="D5" s="279"/>
      <c r="E5" s="281" t="s">
        <v>70</v>
      </c>
      <c r="F5" s="279"/>
      <c r="G5" s="279"/>
      <c r="H5" s="279"/>
      <c r="I5" s="279"/>
      <c r="J5" s="279"/>
      <c r="K5" s="32"/>
    </row>
    <row r="6" spans="1:11" ht="14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0"/>
    </row>
    <row r="7" spans="1:11" ht="39" customHeight="1">
      <c r="A7" s="272"/>
      <c r="B7" s="272"/>
      <c r="C7" s="272"/>
      <c r="D7" s="272"/>
      <c r="E7" s="484" t="s">
        <v>193</v>
      </c>
      <c r="F7" s="484"/>
      <c r="G7" s="484"/>
      <c r="H7" s="484"/>
      <c r="I7" s="484"/>
      <c r="J7" s="484"/>
      <c r="K7" s="20"/>
    </row>
    <row r="8" spans="1:11" ht="39.75" customHeight="1">
      <c r="A8" s="272"/>
      <c r="B8" s="272"/>
      <c r="C8" s="272"/>
      <c r="D8" s="272"/>
      <c r="E8" s="484" t="s">
        <v>190</v>
      </c>
      <c r="F8" s="484"/>
      <c r="G8" s="484"/>
      <c r="H8" s="484"/>
      <c r="I8" s="484"/>
      <c r="J8" s="484"/>
      <c r="K8" s="20"/>
    </row>
    <row r="9" spans="1:11" ht="27" customHeight="1">
      <c r="A9" s="497" t="s">
        <v>49</v>
      </c>
      <c r="B9" s="497"/>
      <c r="C9" s="497"/>
      <c r="D9" s="497"/>
      <c r="E9" s="497"/>
      <c r="F9" s="497"/>
      <c r="G9" s="497"/>
      <c r="H9" s="497"/>
      <c r="I9" s="497"/>
      <c r="J9" s="497"/>
      <c r="K9" s="20"/>
    </row>
    <row r="10" spans="1:11" ht="15" customHeight="1">
      <c r="A10" s="279" t="s">
        <v>42</v>
      </c>
      <c r="B10" s="279"/>
      <c r="C10" s="279"/>
      <c r="D10" s="279"/>
      <c r="E10" s="280" t="s">
        <v>53</v>
      </c>
      <c r="F10" s="279"/>
      <c r="G10" s="279"/>
      <c r="H10" s="279"/>
      <c r="I10" s="279"/>
      <c r="J10" s="338"/>
      <c r="K10" s="20"/>
    </row>
    <row r="11" spans="1:11" ht="22.5" customHeight="1">
      <c r="A11" s="279" t="s">
        <v>43</v>
      </c>
      <c r="B11" s="279"/>
      <c r="C11" s="279"/>
      <c r="D11" s="279"/>
      <c r="E11" s="281" t="s">
        <v>70</v>
      </c>
      <c r="F11" s="279"/>
      <c r="G11" s="279"/>
      <c r="H11" s="279"/>
      <c r="I11" s="279"/>
      <c r="J11" s="272"/>
      <c r="K11" s="20"/>
    </row>
    <row r="12" spans="1:11" ht="14.25">
      <c r="A12" s="501"/>
      <c r="B12" s="498" t="s">
        <v>24</v>
      </c>
      <c r="C12" s="499" t="s">
        <v>45</v>
      </c>
      <c r="D12" s="498" t="s">
        <v>25</v>
      </c>
      <c r="E12" s="498" t="s">
        <v>36</v>
      </c>
      <c r="F12" s="498"/>
      <c r="G12" s="498"/>
      <c r="H12" s="498"/>
      <c r="I12" s="498"/>
      <c r="J12" s="498"/>
      <c r="K12" s="20"/>
    </row>
    <row r="13" spans="1:12" ht="65.25" customHeight="1">
      <c r="A13" s="502"/>
      <c r="B13" s="498"/>
      <c r="C13" s="500"/>
      <c r="D13" s="498"/>
      <c r="E13" s="274" t="s">
        <v>134</v>
      </c>
      <c r="F13" s="274" t="s">
        <v>7</v>
      </c>
      <c r="G13" s="274" t="s">
        <v>8</v>
      </c>
      <c r="H13" s="274" t="s">
        <v>9</v>
      </c>
      <c r="I13" s="274" t="s">
        <v>10</v>
      </c>
      <c r="J13" s="274" t="s">
        <v>11</v>
      </c>
      <c r="K13" s="20"/>
      <c r="L13" s="4"/>
    </row>
    <row r="14" spans="1:13" ht="14.25">
      <c r="A14" s="498" t="s">
        <v>0</v>
      </c>
      <c r="B14" s="496" t="s">
        <v>48</v>
      </c>
      <c r="C14" s="496" t="s">
        <v>53</v>
      </c>
      <c r="D14" s="273" t="s">
        <v>37</v>
      </c>
      <c r="E14" s="275">
        <v>0</v>
      </c>
      <c r="F14" s="275">
        <f>F15+F16+F17+F18</f>
        <v>46281.1</v>
      </c>
      <c r="G14" s="275">
        <f>G17+G16+G15</f>
        <v>85343.69</v>
      </c>
      <c r="H14" s="275">
        <f>H15+H16+H17</f>
        <v>35498.14</v>
      </c>
      <c r="I14" s="522">
        <f>I19+I44+I59</f>
        <v>63500.100000000006</v>
      </c>
      <c r="J14" s="275">
        <f>J15+J16+J17</f>
        <v>19326.82</v>
      </c>
      <c r="K14" s="199">
        <f>F14+G14+H14+I14+J14</f>
        <v>249949.85</v>
      </c>
      <c r="L14" s="348">
        <f>F14+G14+H14+I14+J14</f>
        <v>249949.85</v>
      </c>
      <c r="M14" s="350">
        <f>F14+G14+H14+I14+J14</f>
        <v>249949.85</v>
      </c>
    </row>
    <row r="15" spans="1:13" ht="66">
      <c r="A15" s="498"/>
      <c r="B15" s="496"/>
      <c r="C15" s="496"/>
      <c r="D15" s="273" t="s">
        <v>51</v>
      </c>
      <c r="E15" s="275">
        <v>0</v>
      </c>
      <c r="F15" s="275">
        <f aca="true" t="shared" si="0" ref="F15:H16">F20+F45+F60</f>
        <v>14173.599999999999</v>
      </c>
      <c r="G15" s="275">
        <f t="shared" si="0"/>
        <v>11338.04</v>
      </c>
      <c r="H15" s="275">
        <f t="shared" si="0"/>
        <v>9853.024000000001</v>
      </c>
      <c r="I15" s="275">
        <f>I20+I45+I60</f>
        <v>37335.68</v>
      </c>
      <c r="J15" s="275">
        <f>J20+J45+J60</f>
        <v>6630.699999999999</v>
      </c>
      <c r="K15" s="199">
        <f>F15+G15+H15+I15+J15</f>
        <v>79331.04400000001</v>
      </c>
      <c r="L15" s="348">
        <f>F15+G15+H15+I15+J15</f>
        <v>79331.04400000001</v>
      </c>
      <c r="M15" s="350">
        <f>F15+G15+H15+I15+J15</f>
        <v>79331.04400000001</v>
      </c>
    </row>
    <row r="16" spans="1:13" ht="39">
      <c r="A16" s="495"/>
      <c r="B16" s="496"/>
      <c r="C16" s="496"/>
      <c r="D16" s="273" t="s">
        <v>38</v>
      </c>
      <c r="E16" s="275">
        <v>0</v>
      </c>
      <c r="F16" s="275">
        <f t="shared" si="0"/>
        <v>15326.28</v>
      </c>
      <c r="G16" s="275">
        <f t="shared" si="0"/>
        <v>48835.53999999999</v>
      </c>
      <c r="H16" s="275">
        <f t="shared" si="0"/>
        <v>4639.54</v>
      </c>
      <c r="I16" s="275">
        <f>I21+I46+I61</f>
        <v>4306.41</v>
      </c>
      <c r="J16" s="275">
        <f>J21+J46+J61</f>
        <v>1218.42</v>
      </c>
      <c r="K16" s="199">
        <f>F16+G16+H16+I16+J16</f>
        <v>74326.18999999999</v>
      </c>
      <c r="L16" s="348">
        <f>F16+G16+H16+I16+J16</f>
        <v>74326.18999999999</v>
      </c>
      <c r="M16" s="350">
        <f>F16+G16+H16+I16+J16</f>
        <v>74326.18999999999</v>
      </c>
    </row>
    <row r="17" spans="1:13" ht="39">
      <c r="A17" s="495"/>
      <c r="B17" s="496"/>
      <c r="C17" s="496"/>
      <c r="D17" s="273" t="s">
        <v>50</v>
      </c>
      <c r="E17" s="275">
        <v>0</v>
      </c>
      <c r="F17" s="275">
        <f>F22+F62+F47</f>
        <v>16781.22</v>
      </c>
      <c r="G17" s="275">
        <f>G22+G47+G62</f>
        <v>25170.11</v>
      </c>
      <c r="H17" s="275">
        <f>H22+H47+H62</f>
        <v>21005.575999999997</v>
      </c>
      <c r="I17" s="275">
        <f>I22+I47+I62</f>
        <v>21858.01</v>
      </c>
      <c r="J17" s="275">
        <f>J22+J47+J62</f>
        <v>11477.7</v>
      </c>
      <c r="K17" s="199">
        <f>J17+I17+H17+G17+F17</f>
        <v>96292.616</v>
      </c>
      <c r="L17" s="348">
        <f>F17+G17+H17+I17+J17</f>
        <v>96292.616</v>
      </c>
      <c r="M17" s="350">
        <f>F17+G17+H17+I17+J17</f>
        <v>96292.616</v>
      </c>
    </row>
    <row r="18" spans="1:12" ht="14.25">
      <c r="A18" s="495"/>
      <c r="B18" s="496"/>
      <c r="C18" s="496"/>
      <c r="D18" s="273" t="s">
        <v>39</v>
      </c>
      <c r="E18" s="276">
        <v>0</v>
      </c>
      <c r="F18" s="275">
        <f>F23+F48+F68</f>
        <v>0</v>
      </c>
      <c r="G18" s="276">
        <v>0</v>
      </c>
      <c r="H18" s="276">
        <v>0</v>
      </c>
      <c r="I18" s="276">
        <v>0</v>
      </c>
      <c r="J18" s="276">
        <v>0</v>
      </c>
      <c r="K18" s="199">
        <f>E18+F18+G18+H18+I18+J18</f>
        <v>0</v>
      </c>
      <c r="L18" s="4"/>
    </row>
    <row r="19" spans="1:13" ht="14.25">
      <c r="A19" s="495"/>
      <c r="B19" s="494" t="s">
        <v>27</v>
      </c>
      <c r="C19" s="494" t="s">
        <v>180</v>
      </c>
      <c r="D19" s="277" t="s">
        <v>37</v>
      </c>
      <c r="E19" s="275">
        <v>0</v>
      </c>
      <c r="F19" s="275">
        <f>SUM(F20:F23)</f>
        <v>19916.73</v>
      </c>
      <c r="G19" s="275">
        <f>SUM(G20:G23)</f>
        <v>62018.71</v>
      </c>
      <c r="H19" s="275">
        <f>SUM(H20:H23)</f>
        <v>29686.932999999997</v>
      </c>
      <c r="I19" s="522">
        <f>SUM(I20:I23)</f>
        <v>31791.659999999996</v>
      </c>
      <c r="J19" s="275">
        <f>SUM(J20:J23)</f>
        <v>16987.92</v>
      </c>
      <c r="K19" s="199">
        <f>SUM(F19:J19)</f>
        <v>160401.95299999998</v>
      </c>
      <c r="L19" s="348">
        <f>F19+G19+H19+I19+J19</f>
        <v>160401.95299999998</v>
      </c>
      <c r="M19" s="350">
        <f>F19+G19+H19+I19+J19</f>
        <v>160401.95299999998</v>
      </c>
    </row>
    <row r="20" spans="1:13" ht="66">
      <c r="A20" s="495"/>
      <c r="B20" s="494"/>
      <c r="C20" s="494"/>
      <c r="D20" s="273" t="s">
        <v>51</v>
      </c>
      <c r="E20" s="275">
        <v>0</v>
      </c>
      <c r="F20" s="276">
        <f aca="true" t="shared" si="1" ref="F20:J23">F25+F30+F35+F40</f>
        <v>6527.73</v>
      </c>
      <c r="G20" s="276">
        <f t="shared" si="1"/>
        <v>5244.54</v>
      </c>
      <c r="H20" s="276">
        <f t="shared" si="1"/>
        <v>8140.924000000001</v>
      </c>
      <c r="I20" s="276">
        <f t="shared" si="1"/>
        <v>9171.9</v>
      </c>
      <c r="J20" s="276">
        <f t="shared" si="1"/>
        <v>5291.799999999999</v>
      </c>
      <c r="K20" s="199">
        <f>SUM(F20:J20)</f>
        <v>34376.894</v>
      </c>
      <c r="L20" s="4"/>
      <c r="M20" s="162">
        <f>F20+G20+H20+I20+J20</f>
        <v>34376.894</v>
      </c>
    </row>
    <row r="21" spans="1:13" ht="39">
      <c r="A21" s="492">
        <v>1</v>
      </c>
      <c r="B21" s="494"/>
      <c r="C21" s="494"/>
      <c r="D21" s="273" t="s">
        <v>38</v>
      </c>
      <c r="E21" s="275">
        <v>0</v>
      </c>
      <c r="F21" s="276">
        <f t="shared" si="1"/>
        <v>2311.61</v>
      </c>
      <c r="G21" s="276">
        <f t="shared" si="1"/>
        <v>37282.24</v>
      </c>
      <c r="H21" s="276">
        <f t="shared" si="1"/>
        <v>4639.54</v>
      </c>
      <c r="I21" s="276">
        <f t="shared" si="1"/>
        <v>4306.41</v>
      </c>
      <c r="J21" s="276">
        <f t="shared" si="1"/>
        <v>1218.42</v>
      </c>
      <c r="K21" s="199">
        <f>SUM(F21:J21)</f>
        <v>49758.22</v>
      </c>
      <c r="L21" s="4"/>
      <c r="M21" s="162">
        <f>F21+G21+H21+I21+J21</f>
        <v>49758.22</v>
      </c>
    </row>
    <row r="22" spans="1:13" ht="39">
      <c r="A22" s="492"/>
      <c r="B22" s="494"/>
      <c r="C22" s="494"/>
      <c r="D22" s="273" t="s">
        <v>50</v>
      </c>
      <c r="E22" s="275">
        <v>0</v>
      </c>
      <c r="F22" s="276">
        <f t="shared" si="1"/>
        <v>11077.39</v>
      </c>
      <c r="G22" s="276">
        <f t="shared" si="1"/>
        <v>19491.93</v>
      </c>
      <c r="H22" s="276">
        <f t="shared" si="1"/>
        <v>16906.468999999997</v>
      </c>
      <c r="I22" s="276">
        <f t="shared" si="1"/>
        <v>18313.35</v>
      </c>
      <c r="J22" s="276">
        <f t="shared" si="1"/>
        <v>10477.7</v>
      </c>
      <c r="K22" s="199">
        <f>SUM(F22:J22)</f>
        <v>76266.83899999999</v>
      </c>
      <c r="L22" s="4"/>
      <c r="M22" s="162">
        <f>F22+G22+H22+I22+J22</f>
        <v>76266.83899999999</v>
      </c>
    </row>
    <row r="23" spans="1:12" ht="14.25">
      <c r="A23" s="492"/>
      <c r="B23" s="494"/>
      <c r="C23" s="494"/>
      <c r="D23" s="273" t="s">
        <v>39</v>
      </c>
      <c r="E23" s="275"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345">
        <f>F23+G23+H23+I23+J23</f>
        <v>0</v>
      </c>
      <c r="L23" s="4"/>
    </row>
    <row r="24" spans="1:12" ht="15" customHeight="1">
      <c r="A24" s="492"/>
      <c r="B24" s="485" t="s">
        <v>130</v>
      </c>
      <c r="C24" s="485" t="s">
        <v>181</v>
      </c>
      <c r="D24" s="277" t="s">
        <v>37</v>
      </c>
      <c r="E24" s="275">
        <v>0</v>
      </c>
      <c r="F24" s="275">
        <f>SUM(F25:F28)</f>
        <v>5332.36</v>
      </c>
      <c r="G24" s="275">
        <f>SUM(G25:G28)</f>
        <v>12737.02</v>
      </c>
      <c r="H24" s="275">
        <f>SUM(H25:H28)</f>
        <v>9789.592</v>
      </c>
      <c r="I24" s="522">
        <f>SUM(I25:I28)</f>
        <v>10116.509999999998</v>
      </c>
      <c r="J24" s="275">
        <f>SUM(J25:J28)</f>
        <v>2969.2</v>
      </c>
      <c r="K24" s="199"/>
      <c r="L24" s="4"/>
    </row>
    <row r="25" spans="1:12" ht="52.5">
      <c r="A25" s="492"/>
      <c r="B25" s="486"/>
      <c r="C25" s="486"/>
      <c r="D25" s="273" t="s">
        <v>132</v>
      </c>
      <c r="E25" s="275">
        <v>0</v>
      </c>
      <c r="F25" s="276">
        <v>126.86</v>
      </c>
      <c r="G25" s="290">
        <v>2858.73</v>
      </c>
      <c r="H25" s="290">
        <v>4126.134</v>
      </c>
      <c r="I25" s="305">
        <v>1765.46</v>
      </c>
      <c r="J25" s="290">
        <v>2869.2</v>
      </c>
      <c r="K25" s="199"/>
      <c r="L25" s="4"/>
    </row>
    <row r="26" spans="1:12" ht="26.25">
      <c r="A26" s="488" t="s">
        <v>138</v>
      </c>
      <c r="B26" s="486"/>
      <c r="C26" s="486"/>
      <c r="D26" s="273" t="s">
        <v>133</v>
      </c>
      <c r="E26" s="275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199"/>
      <c r="L26" s="4"/>
    </row>
    <row r="27" spans="1:12" ht="39">
      <c r="A27" s="489"/>
      <c r="B27" s="486"/>
      <c r="C27" s="486"/>
      <c r="D27" s="273" t="s">
        <v>50</v>
      </c>
      <c r="E27" s="275">
        <v>0</v>
      </c>
      <c r="F27" s="276">
        <v>5205.5</v>
      </c>
      <c r="G27" s="290">
        <v>9878.29</v>
      </c>
      <c r="H27" s="290">
        <v>5663.458</v>
      </c>
      <c r="I27" s="305">
        <v>8351.05</v>
      </c>
      <c r="J27" s="290">
        <v>100</v>
      </c>
      <c r="K27" s="199"/>
      <c r="L27" s="4"/>
    </row>
    <row r="28" spans="1:12" ht="14.25">
      <c r="A28" s="489"/>
      <c r="B28" s="487"/>
      <c r="C28" s="487"/>
      <c r="D28" s="273" t="s">
        <v>39</v>
      </c>
      <c r="E28" s="275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199"/>
      <c r="L28" s="4"/>
    </row>
    <row r="29" spans="1:12" ht="19.5" customHeight="1">
      <c r="A29" s="489"/>
      <c r="B29" s="485" t="s">
        <v>130</v>
      </c>
      <c r="C29" s="485" t="s">
        <v>182</v>
      </c>
      <c r="D29" s="277" t="s">
        <v>37</v>
      </c>
      <c r="E29" s="275">
        <v>0</v>
      </c>
      <c r="F29" s="275">
        <f>SUM(F30:F33)</f>
        <v>14584.369999999999</v>
      </c>
      <c r="G29" s="275">
        <f>SUM(G30:G33)</f>
        <v>8999.789999999999</v>
      </c>
      <c r="H29" s="275">
        <f>SUM(H30:H33)</f>
        <v>8038.078</v>
      </c>
      <c r="I29" s="522">
        <f>SUM(I30:I33)</f>
        <v>7765.5</v>
      </c>
      <c r="J29" s="275">
        <f>SUM(J30:J33)</f>
        <v>3339.02</v>
      </c>
      <c r="K29" s="199"/>
      <c r="L29" s="348">
        <f>F29+G29+H29+I29+J29</f>
        <v>42726.757999999994</v>
      </c>
    </row>
    <row r="30" spans="1:12" ht="41.25" customHeight="1">
      <c r="A30" s="490"/>
      <c r="B30" s="486"/>
      <c r="C30" s="486"/>
      <c r="D30" s="273" t="s">
        <v>132</v>
      </c>
      <c r="E30" s="276">
        <v>0</v>
      </c>
      <c r="F30" s="276">
        <v>6400.87</v>
      </c>
      <c r="G30" s="276">
        <v>2385.81</v>
      </c>
      <c r="H30" s="276">
        <v>1807.39</v>
      </c>
      <c r="I30" s="349">
        <v>2440.52</v>
      </c>
      <c r="J30" s="276">
        <v>1222.6</v>
      </c>
      <c r="K30" s="199"/>
      <c r="L30" s="4"/>
    </row>
    <row r="31" spans="1:12" ht="33.75" customHeight="1">
      <c r="A31" s="488" t="s">
        <v>139</v>
      </c>
      <c r="B31" s="486"/>
      <c r="C31" s="486"/>
      <c r="D31" s="273" t="s">
        <v>133</v>
      </c>
      <c r="E31" s="276">
        <v>0</v>
      </c>
      <c r="F31" s="276">
        <v>2311.61</v>
      </c>
      <c r="G31" s="276">
        <v>4882.24</v>
      </c>
      <c r="H31" s="276">
        <v>4639.54</v>
      </c>
      <c r="I31" s="349">
        <v>4306.41</v>
      </c>
      <c r="J31" s="276">
        <v>1218.42</v>
      </c>
      <c r="K31" s="199"/>
      <c r="L31" s="4"/>
    </row>
    <row r="32" spans="1:12" ht="40.5" customHeight="1">
      <c r="A32" s="489"/>
      <c r="B32" s="486"/>
      <c r="C32" s="486"/>
      <c r="D32" s="273" t="s">
        <v>50</v>
      </c>
      <c r="E32" s="276">
        <v>0</v>
      </c>
      <c r="F32" s="276">
        <v>5871.89</v>
      </c>
      <c r="G32" s="276">
        <v>1731.74</v>
      </c>
      <c r="H32" s="276">
        <v>1591.148</v>
      </c>
      <c r="I32" s="276">
        <v>1018.57</v>
      </c>
      <c r="J32" s="276">
        <v>898</v>
      </c>
      <c r="K32" s="199"/>
      <c r="L32" s="4"/>
    </row>
    <row r="33" spans="1:12" ht="21.75" customHeight="1">
      <c r="A33" s="489"/>
      <c r="B33" s="487"/>
      <c r="C33" s="487"/>
      <c r="D33" s="273" t="s">
        <v>39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199"/>
      <c r="L33" s="4"/>
    </row>
    <row r="34" spans="1:12" ht="21.75" customHeight="1">
      <c r="A34" s="489"/>
      <c r="B34" s="485" t="s">
        <v>130</v>
      </c>
      <c r="C34" s="485" t="s">
        <v>55</v>
      </c>
      <c r="D34" s="277" t="s">
        <v>37</v>
      </c>
      <c r="E34" s="275">
        <v>0</v>
      </c>
      <c r="F34" s="275">
        <v>0</v>
      </c>
      <c r="G34" s="275">
        <v>40281.9</v>
      </c>
      <c r="H34" s="275">
        <f>H35+H36+H37+H38</f>
        <v>11859.262999999999</v>
      </c>
      <c r="I34" s="522">
        <f>I35+I36+I37+I38</f>
        <v>13909.65</v>
      </c>
      <c r="J34" s="275">
        <f>J35+J36+J37+J38</f>
        <v>10679.7</v>
      </c>
      <c r="K34" s="199"/>
      <c r="L34" s="348">
        <f>G34+H34+I34+J34</f>
        <v>76730.51299999999</v>
      </c>
    </row>
    <row r="35" spans="1:12" ht="42" customHeight="1">
      <c r="A35" s="490"/>
      <c r="B35" s="486"/>
      <c r="C35" s="486"/>
      <c r="D35" s="273" t="s">
        <v>132</v>
      </c>
      <c r="E35" s="276">
        <v>0</v>
      </c>
      <c r="F35" s="276">
        <v>0</v>
      </c>
      <c r="G35" s="276">
        <v>0</v>
      </c>
      <c r="H35" s="276">
        <v>2207.4</v>
      </c>
      <c r="I35" s="276">
        <v>4965.92</v>
      </c>
      <c r="J35" s="276">
        <v>1200</v>
      </c>
      <c r="K35" s="199"/>
      <c r="L35" s="4"/>
    </row>
    <row r="36" spans="1:12" ht="33.75" customHeight="1">
      <c r="A36" s="488" t="s">
        <v>162</v>
      </c>
      <c r="B36" s="486"/>
      <c r="C36" s="486"/>
      <c r="D36" s="273" t="s">
        <v>133</v>
      </c>
      <c r="E36" s="276">
        <v>0</v>
      </c>
      <c r="F36" s="276">
        <v>0</v>
      </c>
      <c r="G36" s="276">
        <v>32400</v>
      </c>
      <c r="H36" s="276">
        <v>0</v>
      </c>
      <c r="I36" s="276">
        <v>0</v>
      </c>
      <c r="J36" s="276">
        <v>0</v>
      </c>
      <c r="K36" s="199"/>
      <c r="L36" s="4"/>
    </row>
    <row r="37" spans="1:12" ht="42" customHeight="1">
      <c r="A37" s="489"/>
      <c r="B37" s="486"/>
      <c r="C37" s="486"/>
      <c r="D37" s="273" t="s">
        <v>50</v>
      </c>
      <c r="E37" s="276">
        <v>0</v>
      </c>
      <c r="F37" s="276">
        <v>0</v>
      </c>
      <c r="G37" s="276">
        <v>7881.9</v>
      </c>
      <c r="H37" s="276">
        <v>9651.863</v>
      </c>
      <c r="I37" s="276">
        <v>8943.73</v>
      </c>
      <c r="J37" s="276">
        <v>9479.7</v>
      </c>
      <c r="K37" s="199"/>
      <c r="L37" s="4"/>
    </row>
    <row r="38" spans="1:12" ht="20.25" customHeight="1">
      <c r="A38" s="489"/>
      <c r="B38" s="487"/>
      <c r="C38" s="487"/>
      <c r="D38" s="273" t="s">
        <v>39</v>
      </c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199"/>
      <c r="L38" s="4"/>
    </row>
    <row r="39" spans="1:12" ht="15" customHeight="1">
      <c r="A39" s="489"/>
      <c r="B39" s="485" t="s">
        <v>130</v>
      </c>
      <c r="C39" s="485" t="s">
        <v>184</v>
      </c>
      <c r="D39" s="277" t="s">
        <v>37</v>
      </c>
      <c r="E39" s="275">
        <v>0</v>
      </c>
      <c r="F39" s="275">
        <f>SUM(F40:F43)</f>
        <v>0</v>
      </c>
      <c r="G39" s="275">
        <f>G40+G41+G42+G43</f>
        <v>0</v>
      </c>
      <c r="H39" s="275">
        <v>0</v>
      </c>
      <c r="I39" s="275">
        <v>0</v>
      </c>
      <c r="J39" s="275">
        <v>0</v>
      </c>
      <c r="K39" s="291"/>
      <c r="L39" s="4"/>
    </row>
    <row r="40" spans="1:12" ht="52.5">
      <c r="A40" s="490"/>
      <c r="B40" s="486"/>
      <c r="C40" s="486"/>
      <c r="D40" s="273" t="s">
        <v>132</v>
      </c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91"/>
      <c r="L40" s="4"/>
    </row>
    <row r="41" spans="1:12" ht="26.25">
      <c r="A41" s="488" t="s">
        <v>183</v>
      </c>
      <c r="B41" s="486"/>
      <c r="C41" s="486"/>
      <c r="D41" s="273" t="s">
        <v>133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91"/>
      <c r="L41" s="4"/>
    </row>
    <row r="42" spans="1:12" ht="39">
      <c r="A42" s="489"/>
      <c r="B42" s="486"/>
      <c r="C42" s="486"/>
      <c r="D42" s="273" t="s">
        <v>50</v>
      </c>
      <c r="E42" s="276">
        <v>0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91"/>
      <c r="L42" s="4"/>
    </row>
    <row r="43" spans="1:12" ht="14.25">
      <c r="A43" s="489"/>
      <c r="B43" s="487"/>
      <c r="C43" s="487"/>
      <c r="D43" s="273" t="s">
        <v>39</v>
      </c>
      <c r="E43" s="276">
        <v>0</v>
      </c>
      <c r="F43" s="276">
        <v>0</v>
      </c>
      <c r="G43" s="276">
        <v>0</v>
      </c>
      <c r="H43" s="276">
        <v>0</v>
      </c>
      <c r="I43" s="276">
        <v>0</v>
      </c>
      <c r="J43" s="276">
        <v>0</v>
      </c>
      <c r="K43" s="291"/>
      <c r="L43" s="4"/>
    </row>
    <row r="44" spans="1:13" ht="14.25">
      <c r="A44" s="489"/>
      <c r="B44" s="493" t="s">
        <v>27</v>
      </c>
      <c r="C44" s="493" t="s">
        <v>95</v>
      </c>
      <c r="D44" s="277" t="s">
        <v>37</v>
      </c>
      <c r="E44" s="275">
        <v>0</v>
      </c>
      <c r="F44" s="275">
        <f>F45+F46+F47</f>
        <v>2828.74</v>
      </c>
      <c r="G44" s="275">
        <f>G45+G46+G47</f>
        <v>1288.08</v>
      </c>
      <c r="H44" s="275">
        <f>H45+H46+H47</f>
        <v>552</v>
      </c>
      <c r="I44" s="522">
        <f>I45+I46+I47</f>
        <v>2080.3</v>
      </c>
      <c r="J44" s="275">
        <f>J45+J46+J47</f>
        <v>500</v>
      </c>
      <c r="K44" s="346">
        <f>F44+G44+H44+I44+J44</f>
        <v>7249.12</v>
      </c>
      <c r="L44" s="348">
        <f>F44+G44+H44+I44+J44</f>
        <v>7249.12</v>
      </c>
      <c r="M44" s="350">
        <f>F44+G44+H44+I44+J44</f>
        <v>7249.12</v>
      </c>
    </row>
    <row r="45" spans="1:12" ht="66">
      <c r="A45" s="490"/>
      <c r="B45" s="494"/>
      <c r="C45" s="494"/>
      <c r="D45" s="273" t="s">
        <v>51</v>
      </c>
      <c r="E45" s="276">
        <v>0</v>
      </c>
      <c r="F45" s="276">
        <f aca="true" t="shared" si="2" ref="F45:J47">F50+F55</f>
        <v>1861</v>
      </c>
      <c r="G45" s="276">
        <f t="shared" si="2"/>
        <v>360.7</v>
      </c>
      <c r="H45" s="276">
        <f t="shared" si="2"/>
        <v>0</v>
      </c>
      <c r="I45" s="276">
        <f t="shared" si="2"/>
        <v>1200</v>
      </c>
      <c r="J45" s="276">
        <f t="shared" si="2"/>
        <v>0</v>
      </c>
      <c r="K45" s="346">
        <f>F45+G45+H45+I45+J45</f>
        <v>3421.7</v>
      </c>
      <c r="L45" s="4"/>
    </row>
    <row r="46" spans="1:12" ht="39">
      <c r="A46" s="491">
        <v>2</v>
      </c>
      <c r="B46" s="494"/>
      <c r="C46" s="494"/>
      <c r="D46" s="273" t="s">
        <v>38</v>
      </c>
      <c r="E46" s="276">
        <v>0</v>
      </c>
      <c r="F46" s="276">
        <f t="shared" si="2"/>
        <v>0</v>
      </c>
      <c r="G46" s="276">
        <f t="shared" si="2"/>
        <v>0</v>
      </c>
      <c r="H46" s="276">
        <f t="shared" si="2"/>
        <v>0</v>
      </c>
      <c r="I46" s="276">
        <f t="shared" si="2"/>
        <v>0</v>
      </c>
      <c r="J46" s="276">
        <f t="shared" si="2"/>
        <v>0</v>
      </c>
      <c r="K46" s="346">
        <f>F46+G46+H46+I46+J46</f>
        <v>0</v>
      </c>
      <c r="L46" s="4"/>
    </row>
    <row r="47" spans="1:12" ht="39">
      <c r="A47" s="492"/>
      <c r="B47" s="494"/>
      <c r="C47" s="494"/>
      <c r="D47" s="273" t="s">
        <v>50</v>
      </c>
      <c r="E47" s="276">
        <v>0</v>
      </c>
      <c r="F47" s="276">
        <f t="shared" si="2"/>
        <v>967.74</v>
      </c>
      <c r="G47" s="276">
        <f t="shared" si="2"/>
        <v>927.38</v>
      </c>
      <c r="H47" s="276">
        <f t="shared" si="2"/>
        <v>552</v>
      </c>
      <c r="I47" s="276">
        <f t="shared" si="2"/>
        <v>880.3</v>
      </c>
      <c r="J47" s="276">
        <f t="shared" si="2"/>
        <v>500</v>
      </c>
      <c r="K47" s="346">
        <f>F47+G47+H47+I47+J47</f>
        <v>3827.42</v>
      </c>
      <c r="L47" s="4"/>
    </row>
    <row r="48" spans="1:12" ht="14.25">
      <c r="A48" s="492"/>
      <c r="B48" s="494"/>
      <c r="C48" s="494"/>
      <c r="D48" s="273" t="s">
        <v>39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/>
      <c r="K48" s="346">
        <f>F48+G48+H48+I48+J48</f>
        <v>0</v>
      </c>
      <c r="L48" s="4"/>
    </row>
    <row r="49" spans="1:12" ht="14.25">
      <c r="A49" s="492"/>
      <c r="B49" s="485" t="s">
        <v>130</v>
      </c>
      <c r="C49" s="485" t="s">
        <v>185</v>
      </c>
      <c r="D49" s="277" t="s">
        <v>37</v>
      </c>
      <c r="E49" s="275">
        <v>0</v>
      </c>
      <c r="F49" s="275">
        <f>SUM(F50:F53)</f>
        <v>2328.74</v>
      </c>
      <c r="G49" s="275">
        <f>SUM(G50:G53)</f>
        <v>938.0799999999999</v>
      </c>
      <c r="H49" s="275">
        <f>SUM(H50:H53)</f>
        <v>202</v>
      </c>
      <c r="I49" s="522">
        <f>SUM(I50:I53)</f>
        <v>200.3</v>
      </c>
      <c r="J49" s="275">
        <f>SUM(J50:J53)</f>
        <v>0</v>
      </c>
      <c r="K49" s="292"/>
      <c r="L49" s="348">
        <f>F49+G49+H49+I49+J49</f>
        <v>3669.12</v>
      </c>
    </row>
    <row r="50" spans="1:12" ht="52.5">
      <c r="A50" s="492"/>
      <c r="B50" s="486"/>
      <c r="C50" s="486"/>
      <c r="D50" s="273" t="s">
        <v>132</v>
      </c>
      <c r="E50" s="276">
        <v>0</v>
      </c>
      <c r="F50" s="276">
        <v>1861</v>
      </c>
      <c r="G50" s="276">
        <v>360.7</v>
      </c>
      <c r="H50" s="276">
        <v>0</v>
      </c>
      <c r="I50" s="276">
        <v>0</v>
      </c>
      <c r="J50" s="276">
        <v>0</v>
      </c>
      <c r="K50" s="292"/>
      <c r="L50" s="4"/>
    </row>
    <row r="51" spans="1:12" ht="26.25">
      <c r="A51" s="488" t="s">
        <v>163</v>
      </c>
      <c r="B51" s="486"/>
      <c r="C51" s="486"/>
      <c r="D51" s="273" t="s">
        <v>133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92"/>
      <c r="L51" s="4"/>
    </row>
    <row r="52" spans="1:12" ht="39">
      <c r="A52" s="489"/>
      <c r="B52" s="486"/>
      <c r="C52" s="486"/>
      <c r="D52" s="273" t="s">
        <v>50</v>
      </c>
      <c r="E52" s="276">
        <v>0</v>
      </c>
      <c r="F52" s="293">
        <v>467.74</v>
      </c>
      <c r="G52" s="293">
        <v>577.38</v>
      </c>
      <c r="H52" s="293">
        <v>202</v>
      </c>
      <c r="I52" s="293">
        <v>200.3</v>
      </c>
      <c r="J52" s="293">
        <v>0</v>
      </c>
      <c r="K52" s="292"/>
      <c r="L52" s="4"/>
    </row>
    <row r="53" spans="1:12" ht="14.25">
      <c r="A53" s="489"/>
      <c r="B53" s="487"/>
      <c r="C53" s="487"/>
      <c r="D53" s="273" t="s">
        <v>39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92"/>
      <c r="L53" s="4"/>
    </row>
    <row r="54" spans="1:12" ht="15" customHeight="1">
      <c r="A54" s="489"/>
      <c r="B54" s="485" t="s">
        <v>130</v>
      </c>
      <c r="C54" s="485" t="s">
        <v>186</v>
      </c>
      <c r="D54" s="277" t="s">
        <v>37</v>
      </c>
      <c r="E54" s="275">
        <v>0</v>
      </c>
      <c r="F54" s="275">
        <f>SUM(F55:F58)</f>
        <v>500</v>
      </c>
      <c r="G54" s="275">
        <f>SUM(G55:G58)</f>
        <v>350</v>
      </c>
      <c r="H54" s="275">
        <f>SUM(H55:H58)</f>
        <v>350</v>
      </c>
      <c r="I54" s="522">
        <f>SUM(I55:I58)</f>
        <v>1880</v>
      </c>
      <c r="J54" s="275">
        <f>SUM(J55:J58)</f>
        <v>500</v>
      </c>
      <c r="K54" s="292"/>
      <c r="L54" s="348">
        <f>F54+G54+H54+I54+J54</f>
        <v>3580</v>
      </c>
    </row>
    <row r="55" spans="1:12" ht="52.5">
      <c r="A55" s="490"/>
      <c r="B55" s="486"/>
      <c r="C55" s="486"/>
      <c r="D55" s="273" t="s">
        <v>132</v>
      </c>
      <c r="E55" s="276">
        <v>0</v>
      </c>
      <c r="F55" s="276">
        <v>0</v>
      </c>
      <c r="G55" s="276">
        <v>0</v>
      </c>
      <c r="H55" s="276">
        <v>0</v>
      </c>
      <c r="I55" s="276">
        <v>1200</v>
      </c>
      <c r="J55" s="276">
        <v>0</v>
      </c>
      <c r="K55" s="292"/>
      <c r="L55" s="4"/>
    </row>
    <row r="56" spans="1:12" ht="26.25">
      <c r="A56" s="488" t="s">
        <v>164</v>
      </c>
      <c r="B56" s="486"/>
      <c r="C56" s="486"/>
      <c r="D56" s="273" t="s">
        <v>133</v>
      </c>
      <c r="E56" s="276">
        <v>0</v>
      </c>
      <c r="F56" s="276">
        <v>0</v>
      </c>
      <c r="G56" s="276">
        <v>0</v>
      </c>
      <c r="H56" s="276">
        <v>0</v>
      </c>
      <c r="I56" s="276">
        <v>0</v>
      </c>
      <c r="J56" s="276">
        <v>0</v>
      </c>
      <c r="K56" s="292"/>
      <c r="L56" s="4"/>
    </row>
    <row r="57" spans="1:12" ht="39">
      <c r="A57" s="489"/>
      <c r="B57" s="486"/>
      <c r="C57" s="486"/>
      <c r="D57" s="273" t="s">
        <v>50</v>
      </c>
      <c r="E57" s="276">
        <v>0</v>
      </c>
      <c r="F57" s="276">
        <v>500</v>
      </c>
      <c r="G57" s="276">
        <v>350</v>
      </c>
      <c r="H57" s="276">
        <v>350</v>
      </c>
      <c r="I57" s="276">
        <v>680</v>
      </c>
      <c r="J57" s="276">
        <v>500</v>
      </c>
      <c r="K57" s="292"/>
      <c r="L57" s="4"/>
    </row>
    <row r="58" spans="1:12" ht="14.25">
      <c r="A58" s="489"/>
      <c r="B58" s="487"/>
      <c r="C58" s="487"/>
      <c r="D58" s="273" t="s">
        <v>39</v>
      </c>
      <c r="E58" s="276">
        <v>0</v>
      </c>
      <c r="F58" s="276">
        <v>0</v>
      </c>
      <c r="G58" s="276">
        <v>0</v>
      </c>
      <c r="H58" s="276">
        <v>0</v>
      </c>
      <c r="I58" s="276">
        <v>0</v>
      </c>
      <c r="J58" s="276">
        <v>0</v>
      </c>
      <c r="K58" s="292"/>
      <c r="L58" s="4"/>
    </row>
    <row r="59" spans="1:13" ht="14.25">
      <c r="A59" s="489"/>
      <c r="B59" s="494" t="s">
        <v>27</v>
      </c>
      <c r="C59" s="494" t="s">
        <v>97</v>
      </c>
      <c r="D59" s="277" t="s">
        <v>37</v>
      </c>
      <c r="E59" s="275">
        <v>0</v>
      </c>
      <c r="F59" s="275">
        <f>F60+F62+F61</f>
        <v>23535.629999999997</v>
      </c>
      <c r="G59" s="275">
        <f>G60+G62+G61</f>
        <v>22036.9</v>
      </c>
      <c r="H59" s="275">
        <f>H60+H62+H61</f>
        <v>5259.207</v>
      </c>
      <c r="I59" s="275">
        <f>I60+I62</f>
        <v>29628.140000000003</v>
      </c>
      <c r="J59" s="275">
        <f>J60+J62+J61</f>
        <v>1838.9</v>
      </c>
      <c r="K59" s="346">
        <f>F59+G59+H59+I59+J59</f>
        <v>82298.777</v>
      </c>
      <c r="L59" s="348">
        <f>F59+G59+H59+I59+J59</f>
        <v>82298.777</v>
      </c>
      <c r="M59" s="350">
        <f>F59+G59+H59+I59+J59</f>
        <v>82298.777</v>
      </c>
    </row>
    <row r="60" spans="1:13" ht="66">
      <c r="A60" s="490"/>
      <c r="B60" s="494"/>
      <c r="C60" s="494"/>
      <c r="D60" s="273" t="s">
        <v>51</v>
      </c>
      <c r="E60" s="276">
        <f aca="true" t="shared" si="3" ref="E60:J60">E65+E70</f>
        <v>0</v>
      </c>
      <c r="F60" s="276">
        <f t="shared" si="3"/>
        <v>5784.87</v>
      </c>
      <c r="G60" s="276">
        <f t="shared" si="3"/>
        <v>5732.8</v>
      </c>
      <c r="H60" s="276">
        <f t="shared" si="3"/>
        <v>1712.1</v>
      </c>
      <c r="I60" s="276">
        <f>I65+I70</f>
        <v>26963.780000000002</v>
      </c>
      <c r="J60" s="276">
        <f t="shared" si="3"/>
        <v>1338.9</v>
      </c>
      <c r="K60" s="346">
        <f>F60+G60+H60+I60+J60</f>
        <v>41532.450000000004</v>
      </c>
      <c r="L60" s="4"/>
      <c r="M60" s="162">
        <f>F60+G60+H60+I60+J60</f>
        <v>41532.450000000004</v>
      </c>
    </row>
    <row r="61" spans="1:13" ht="39">
      <c r="A61" s="492">
        <v>3</v>
      </c>
      <c r="B61" s="494"/>
      <c r="C61" s="494"/>
      <c r="D61" s="273" t="s">
        <v>38</v>
      </c>
      <c r="E61" s="276">
        <v>0</v>
      </c>
      <c r="F61" s="276">
        <f aca="true" t="shared" si="4" ref="F61:J62">F66+F71</f>
        <v>13014.67</v>
      </c>
      <c r="G61" s="276">
        <f t="shared" si="4"/>
        <v>11553.3</v>
      </c>
      <c r="H61" s="276">
        <f t="shared" si="4"/>
        <v>0</v>
      </c>
      <c r="I61" s="276">
        <f t="shared" si="4"/>
        <v>0</v>
      </c>
      <c r="J61" s="276">
        <f t="shared" si="4"/>
        <v>0</v>
      </c>
      <c r="K61" s="346">
        <f>F61+G61+H61+I61+J61</f>
        <v>24567.97</v>
      </c>
      <c r="L61" s="4"/>
      <c r="M61" s="162">
        <f>F61+G61+H61+I61+J61</f>
        <v>24567.97</v>
      </c>
    </row>
    <row r="62" spans="1:13" ht="39">
      <c r="A62" s="492"/>
      <c r="B62" s="494"/>
      <c r="C62" s="494"/>
      <c r="D62" s="273" t="s">
        <v>50</v>
      </c>
      <c r="E62" s="276">
        <v>0</v>
      </c>
      <c r="F62" s="278">
        <f t="shared" si="4"/>
        <v>4736.09</v>
      </c>
      <c r="G62" s="278">
        <f t="shared" si="4"/>
        <v>4750.8</v>
      </c>
      <c r="H62" s="278">
        <f t="shared" si="4"/>
        <v>3547.107</v>
      </c>
      <c r="I62" s="278">
        <f>I67+I72</f>
        <v>2664.3599999999997</v>
      </c>
      <c r="J62" s="278">
        <v>500</v>
      </c>
      <c r="K62" s="346">
        <f>F62+G62+H62+I62+J62</f>
        <v>16198.357</v>
      </c>
      <c r="L62" s="4"/>
      <c r="M62" s="162">
        <f>F62+G62+H62+I62+J62</f>
        <v>16198.357</v>
      </c>
    </row>
    <row r="63" spans="1:12" ht="14.25">
      <c r="A63" s="492"/>
      <c r="B63" s="494"/>
      <c r="C63" s="494"/>
      <c r="D63" s="273" t="s">
        <v>39</v>
      </c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L63" s="4"/>
    </row>
    <row r="64" spans="1:12" ht="14.25">
      <c r="A64" s="492"/>
      <c r="B64" s="485" t="s">
        <v>130</v>
      </c>
      <c r="C64" s="485" t="s">
        <v>187</v>
      </c>
      <c r="D64" s="277" t="s">
        <v>37</v>
      </c>
      <c r="E64" s="275">
        <v>0</v>
      </c>
      <c r="F64" s="275">
        <f>F65+F67+F66</f>
        <v>8709.5</v>
      </c>
      <c r="G64" s="275">
        <f>G65+G67+G66</f>
        <v>19211.67</v>
      </c>
      <c r="H64" s="275">
        <f>H65+H67</f>
        <v>2959.374</v>
      </c>
      <c r="I64" s="275">
        <f>I65+I66+I67</f>
        <v>25137.4</v>
      </c>
      <c r="J64" s="275">
        <f>J65+J67</f>
        <v>0</v>
      </c>
      <c r="K64" s="162"/>
      <c r="L64" s="348">
        <f>F64+G64+H64+I64+J64</f>
        <v>56017.944</v>
      </c>
    </row>
    <row r="65" spans="1:12" ht="52.5">
      <c r="A65" s="492"/>
      <c r="B65" s="486"/>
      <c r="C65" s="486"/>
      <c r="D65" s="273" t="s">
        <v>132</v>
      </c>
      <c r="E65" s="276">
        <v>0</v>
      </c>
      <c r="F65" s="276">
        <v>5784.87</v>
      </c>
      <c r="G65" s="276">
        <v>5732.8</v>
      </c>
      <c r="H65" s="276">
        <v>1712.1</v>
      </c>
      <c r="I65" s="276">
        <v>23992.4</v>
      </c>
      <c r="J65" s="276">
        <v>0</v>
      </c>
      <c r="K65" s="162"/>
      <c r="L65" s="4"/>
    </row>
    <row r="66" spans="1:12" ht="26.25">
      <c r="A66" s="488" t="s">
        <v>100</v>
      </c>
      <c r="B66" s="486"/>
      <c r="C66" s="486"/>
      <c r="D66" s="273" t="s">
        <v>133</v>
      </c>
      <c r="E66" s="276">
        <v>0</v>
      </c>
      <c r="F66" s="276">
        <v>905.9</v>
      </c>
      <c r="G66" s="276">
        <v>11553.3</v>
      </c>
      <c r="H66" s="276">
        <v>0</v>
      </c>
      <c r="I66" s="276">
        <v>0</v>
      </c>
      <c r="J66" s="276">
        <v>0</v>
      </c>
      <c r="L66" s="4"/>
    </row>
    <row r="67" spans="1:12" ht="39">
      <c r="A67" s="489"/>
      <c r="B67" s="486"/>
      <c r="C67" s="486"/>
      <c r="D67" s="273" t="s">
        <v>50</v>
      </c>
      <c r="E67" s="276">
        <v>0</v>
      </c>
      <c r="F67" s="276">
        <v>2018.73</v>
      </c>
      <c r="G67" s="276">
        <v>1925.57</v>
      </c>
      <c r="H67" s="276">
        <v>1247.274</v>
      </c>
      <c r="I67" s="276">
        <v>1145</v>
      </c>
      <c r="J67" s="276">
        <v>0</v>
      </c>
      <c r="L67" s="4"/>
    </row>
    <row r="68" spans="1:12" ht="14.25">
      <c r="A68" s="489"/>
      <c r="B68" s="487"/>
      <c r="C68" s="487"/>
      <c r="D68" s="273" t="s">
        <v>39</v>
      </c>
      <c r="E68" s="276">
        <v>0</v>
      </c>
      <c r="F68" s="276">
        <v>0</v>
      </c>
      <c r="G68" s="276">
        <v>0</v>
      </c>
      <c r="H68" s="276">
        <v>0</v>
      </c>
      <c r="I68" s="276">
        <v>0</v>
      </c>
      <c r="J68" s="276">
        <v>0</v>
      </c>
      <c r="L68" s="4"/>
    </row>
    <row r="69" spans="1:12" ht="14.25">
      <c r="A69" s="489"/>
      <c r="B69" s="485" t="s">
        <v>130</v>
      </c>
      <c r="C69" s="485" t="s">
        <v>188</v>
      </c>
      <c r="D69" s="277" t="s">
        <v>37</v>
      </c>
      <c r="E69" s="275">
        <v>0</v>
      </c>
      <c r="F69" s="275">
        <f>F72+F71+F70</f>
        <v>14826.130000000001</v>
      </c>
      <c r="G69" s="275">
        <f>G72+G71+G70</f>
        <v>2825.23</v>
      </c>
      <c r="H69" s="275">
        <f>H70+H72</f>
        <v>2299.833</v>
      </c>
      <c r="I69" s="522">
        <f>I70+I71+I72</f>
        <v>4490.74</v>
      </c>
      <c r="J69" s="275">
        <f>J70+J72</f>
        <v>1838.9</v>
      </c>
      <c r="L69" s="348">
        <f>F69+G69+H69+I69+J69</f>
        <v>26280.833</v>
      </c>
    </row>
    <row r="70" spans="1:12" ht="52.5">
      <c r="A70" s="490"/>
      <c r="B70" s="486"/>
      <c r="C70" s="486"/>
      <c r="D70" s="273" t="s">
        <v>132</v>
      </c>
      <c r="E70" s="276">
        <v>0</v>
      </c>
      <c r="F70" s="276">
        <v>0</v>
      </c>
      <c r="G70" s="276">
        <v>0</v>
      </c>
      <c r="H70" s="276">
        <v>0</v>
      </c>
      <c r="I70" s="276">
        <v>2971.38</v>
      </c>
      <c r="J70" s="276">
        <f>'Приложение № 5  Уточненное'!Q38</f>
        <v>1338.9</v>
      </c>
      <c r="L70" s="4"/>
    </row>
    <row r="71" spans="1:12" ht="26.25">
      <c r="A71" s="488" t="s">
        <v>101</v>
      </c>
      <c r="B71" s="486"/>
      <c r="C71" s="486"/>
      <c r="D71" s="273" t="s">
        <v>133</v>
      </c>
      <c r="E71" s="276">
        <v>0</v>
      </c>
      <c r="F71" s="276">
        <v>12108.77</v>
      </c>
      <c r="G71" s="276">
        <v>0</v>
      </c>
      <c r="H71" s="276">
        <v>0</v>
      </c>
      <c r="I71" s="276">
        <v>0</v>
      </c>
      <c r="J71" s="276">
        <v>0</v>
      </c>
      <c r="L71" s="4"/>
    </row>
    <row r="72" spans="1:12" ht="39">
      <c r="A72" s="489"/>
      <c r="B72" s="486"/>
      <c r="C72" s="486"/>
      <c r="D72" s="273" t="s">
        <v>50</v>
      </c>
      <c r="E72" s="276">
        <v>0</v>
      </c>
      <c r="F72" s="276">
        <v>2717.36</v>
      </c>
      <c r="G72" s="276">
        <v>2825.23</v>
      </c>
      <c r="H72" s="276">
        <v>2299.833</v>
      </c>
      <c r="I72" s="276">
        <v>1519.36</v>
      </c>
      <c r="J72" s="276">
        <v>500</v>
      </c>
      <c r="L72" s="4"/>
    </row>
    <row r="73" spans="1:12" ht="14.25" customHeight="1">
      <c r="A73" s="489"/>
      <c r="B73" s="487"/>
      <c r="C73" s="487"/>
      <c r="D73" s="273" t="s">
        <v>39</v>
      </c>
      <c r="E73" s="276">
        <v>0</v>
      </c>
      <c r="F73" s="276">
        <v>0</v>
      </c>
      <c r="G73" s="276">
        <v>0</v>
      </c>
      <c r="H73" s="276">
        <v>0</v>
      </c>
      <c r="I73" s="276">
        <v>0</v>
      </c>
      <c r="J73" s="276">
        <v>0</v>
      </c>
      <c r="L73" s="4"/>
    </row>
    <row r="74" spans="1:10" ht="3.75" customHeight="1" hidden="1">
      <c r="A74" s="489"/>
      <c r="J74" s="347"/>
    </row>
    <row r="75" spans="1:10" ht="14.25" hidden="1">
      <c r="A75" s="490"/>
      <c r="J75" s="347"/>
    </row>
    <row r="76" ht="14.25">
      <c r="J76" s="347"/>
    </row>
  </sheetData>
  <sheetProtection/>
  <mergeCells count="48">
    <mergeCell ref="A3:J3"/>
    <mergeCell ref="A14:A15"/>
    <mergeCell ref="B12:B13"/>
    <mergeCell ref="C12:C13"/>
    <mergeCell ref="D12:D13"/>
    <mergeCell ref="E12:J12"/>
    <mergeCell ref="A12:A13"/>
    <mergeCell ref="E7:J7"/>
    <mergeCell ref="E8:J8"/>
    <mergeCell ref="A9:J9"/>
    <mergeCell ref="C34:C38"/>
    <mergeCell ref="A36:A40"/>
    <mergeCell ref="B24:B28"/>
    <mergeCell ref="B39:B43"/>
    <mergeCell ref="A16:A20"/>
    <mergeCell ref="B14:B18"/>
    <mergeCell ref="C14:C18"/>
    <mergeCell ref="A21:A25"/>
    <mergeCell ref="B19:B23"/>
    <mergeCell ref="C19:C23"/>
    <mergeCell ref="C29:C33"/>
    <mergeCell ref="B29:B33"/>
    <mergeCell ref="B64:B68"/>
    <mergeCell ref="C64:C68"/>
    <mergeCell ref="A61:A65"/>
    <mergeCell ref="B59:B63"/>
    <mergeCell ref="B54:B58"/>
    <mergeCell ref="A26:A30"/>
    <mergeCell ref="C24:C28"/>
    <mergeCell ref="B34:B38"/>
    <mergeCell ref="A71:A75"/>
    <mergeCell ref="B69:B73"/>
    <mergeCell ref="C69:C73"/>
    <mergeCell ref="A46:A50"/>
    <mergeCell ref="B44:B48"/>
    <mergeCell ref="C44:C48"/>
    <mergeCell ref="C59:C63"/>
    <mergeCell ref="A66:A70"/>
    <mergeCell ref="E2:J2"/>
    <mergeCell ref="E1:J1"/>
    <mergeCell ref="B49:B53"/>
    <mergeCell ref="A51:A55"/>
    <mergeCell ref="C49:C53"/>
    <mergeCell ref="C39:C43"/>
    <mergeCell ref="A41:A45"/>
    <mergeCell ref="C54:C58"/>
    <mergeCell ref="A56:A60"/>
    <mergeCell ref="A31:A3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НАТАЛЬЯ БЮДЖЕТ</cp:lastModifiedBy>
  <cp:lastPrinted>2017-04-20T08:47:45Z</cp:lastPrinted>
  <dcterms:created xsi:type="dcterms:W3CDTF">2012-05-11T11:37:19Z</dcterms:created>
  <dcterms:modified xsi:type="dcterms:W3CDTF">2017-12-22T05:17:45Z</dcterms:modified>
  <cp:category/>
  <cp:version/>
  <cp:contentType/>
  <cp:contentStatus/>
</cp:coreProperties>
</file>