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180" windowHeight="8010" tabRatio="790" firstSheet="3" activeTab="3"/>
  </bookViews>
  <sheets>
    <sheet name="Пр 5 по нормативам" sheetId="1" state="hidden" r:id="rId1"/>
    <sheet name="перечень гл адм источн финансир" sheetId="2" state="hidden" r:id="rId2"/>
    <sheet name="прил 3" sheetId="3" state="hidden" r:id="rId3"/>
    <sheet name="прил 3 (2)" sheetId="4" r:id="rId4"/>
  </sheets>
  <externalReferences>
    <externalReference r:id="rId7"/>
  </externalReferences>
  <definedNames>
    <definedName name="_xlnm.Print_Titles" localSheetId="2">'прил 3'!$5:$6</definedName>
    <definedName name="_xlnm.Print_Titles" localSheetId="3">'прил 3 (2)'!$5:$6</definedName>
    <definedName name="_xlnm.Print_Area" localSheetId="2">'прил 3'!$A$1:$F$84</definedName>
    <definedName name="_xlnm.Print_Area" localSheetId="3">'прил 3 (2)'!$A$1:$F$84</definedName>
  </definedNames>
  <calcPr fullCalcOnLoad="1"/>
</workbook>
</file>

<file path=xl/sharedStrings.xml><?xml version="1.0" encoding="utf-8"?>
<sst xmlns="http://schemas.openxmlformats.org/spreadsheetml/2006/main" count="385" uniqueCount="198">
  <si>
    <t>Код главы администратора*</t>
  </si>
  <si>
    <t>Код бюджетной классификации Российской Федерации</t>
  </si>
  <si>
    <t>Наименование доходов</t>
  </si>
  <si>
    <t>1 01 00000 00 0000 000</t>
  </si>
  <si>
    <t xml:space="preserve">Налоги на прибыль, доходы 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</si>
  <si>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</si>
  <si>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</si>
  <si>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</si>
  <si>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</si>
  <si>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</si>
  <si>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</si>
  <si>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</si>
  <si>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</si>
  <si>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</si>
  <si>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</si>
  <si>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</si>
  <si>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</si>
  <si>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</si>
  <si>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</si>
  <si>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</si>
  <si>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</si>
  <si>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</si>
  <si>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</si>
  <si>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</si>
  <si>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</si>
  <si>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</si>
  <si>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</si>
  <si>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</si>
  <si>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</si>
  <si>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</si>
  <si>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</si>
  <si>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1 11 05035 10 0000 120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</si>
  <si>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</si>
  <si>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1 11 07015 10 0000 120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</si>
  <si>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</si>
  <si>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</si>
  <si>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</si>
  <si>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</si>
  <si>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</si>
  <si>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</si>
  <si>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</si>
  <si>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</si>
  <si>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1 14 02032 10 0000 410</t>
  </si>
  <si>
    <t>1 14 02032 10 0000 440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</si>
  <si>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</si>
  <si>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</si>
  <si>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</si>
  <si>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</si>
  <si>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1 17 05050 10 0000 180</t>
  </si>
  <si>
    <t xml:space="preserve">Прочие неналоговые доходы бюджетов поселений 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</si>
  <si>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</si>
  <si>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</si>
  <si>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</si>
  <si>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</si>
  <si>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1 00 00000 00 0000 000</t>
  </si>
  <si>
    <t>НАЛОГОВЫЕ И НЕНАЛОГОВЫЕ ДОХОДЫ</t>
  </si>
  <si>
    <t>1 05 02000 02 0000 110</t>
  </si>
  <si>
    <t>Единый налог на вмененный доход для отдельных видов деятельности</t>
  </si>
  <si>
    <t>1 06 04000 02 0000 110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</si>
  <si>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</si>
  <si>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</si>
  <si>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
</t>
  </si>
  <si>
    <t>Код доходов</t>
  </si>
  <si>
    <t>1 17 01050 10 0000 180</t>
  </si>
  <si>
    <t>Прочие неналоговые доходы бюджетов поселений</t>
  </si>
  <si>
    <t>Норматив распределения, %</t>
  </si>
  <si>
    <t>………</t>
  </si>
  <si>
    <t>В ЧАСТИ ПОГАШЕНИЯ ЗАДОЛЖЕННОСТИ И ПЕРЕРАСЧЕТОВ ПО ОТМЕНЕННЫМ НАЛОГАМ, СБОРАМ И ИНЫМ ОБЯЗАТЕЛЬНЫМ ПЛАТЕЖАМ</t>
  </si>
  <si>
    <t>В ЧАСТИ ДОХОДОВ ОТ ОКАЗАНИЯ ПЛАТНЫХ УСЛУГ И КОМПЕНСАЦИИ ЗАТРАТ ГОСУДАРСТВА</t>
  </si>
  <si>
    <t>В ЧАСТИ  АДМИНИСТРАТИВНЫХ ПЛАТЕЖЕЙ И СБОРОВ</t>
  </si>
  <si>
    <t>В ЧАСТИ ШТРАФОВ, САНКЦИЙ, ВОЗМЕЩЕНИЯ УЩЕРБА</t>
  </si>
  <si>
    <t>В ЧАСТИ ПРОЧИХ НЕНАЛОГОВЫХ ДОХОДОВ</t>
  </si>
  <si>
    <t>НАЛОГОВЫЕ  ДОХОДЫ</t>
  </si>
  <si>
    <t xml:space="preserve"> НЕНАЛОГОВЫЕ ДОХОДЫ</t>
  </si>
  <si>
    <t>Транспортный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</si>
  <si>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</si>
  <si>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1 14 02030 10 0000 410</t>
  </si>
  <si>
    <t>1 14 02030 10 0000 440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</si>
  <si>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</si>
  <si>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</si>
  <si>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 (по обязательствам, возникшим до 1 января 2006 года), мобилизуемый на территориях поселения.</t>
  </si>
  <si>
    <t>801 1 11 05035 10 0000 120</t>
  </si>
  <si>
    <t>801 1 17 01050 10 0000 180</t>
  </si>
  <si>
    <t>801 1 17 05050 10 0000 180</t>
  </si>
  <si>
    <t>Невыясненные поступления, зачисляемые в бюджеты поселений</t>
  </si>
  <si>
    <t>801 2 02 02999 10 0000 151</t>
  </si>
  <si>
    <t>801 2 02 03015 10 0000 151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</si>
  <si>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</si>
  <si>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801 2 02 04029 10 0000 151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</si>
  <si>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</si>
  <si>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801 2 02 04999 10 0000 151</t>
  </si>
  <si>
    <t>Прочие межбюджетные трансферты передаваемые бюджетам поселений</t>
  </si>
  <si>
    <t>801 2 08 05000 10 0000 180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</si>
  <si>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</si>
  <si>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801 1 19 05000 10 0000 151</t>
  </si>
  <si>
    <t>Возврат остатков субсидий и субвенций и иных межбюджетных трансфертов, имеющих целевое назначение, прошлых лет из бюджетов поселений</t>
  </si>
  <si>
    <t>1 19 05000 10 0000 151</t>
  </si>
  <si>
    <t>011</t>
  </si>
  <si>
    <t xml:space="preserve"> 2 02 01001 10 0000 151</t>
  </si>
  <si>
    <t>2 02 04999 10 0000 151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</si>
  <si>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</si>
  <si>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</si>
  <si>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801</t>
  </si>
  <si>
    <t>182</t>
  </si>
  <si>
    <t>1 17 00000 00 0000 000</t>
  </si>
  <si>
    <t>Прочие неналоговые доходы</t>
  </si>
  <si>
    <t xml:space="preserve"> 2 02 01000 00 0000 151</t>
  </si>
  <si>
    <t xml:space="preserve"> 2 02 02999 10 0000 151</t>
  </si>
  <si>
    <t>Прочие субсидии бюджетам поселений, связанных с реализацией Закона РФ от 06.10.03г. №131-ФЗ</t>
  </si>
  <si>
    <t xml:space="preserve"> 2 02 03000 00 0000 151</t>
  </si>
  <si>
    <t xml:space="preserve"> 2 02 03015 10 0000 151</t>
  </si>
  <si>
    <t xml:space="preserve"> 2 02 04000 00 0000 151</t>
  </si>
  <si>
    <t xml:space="preserve">Иные межбюджетные трансферты </t>
  </si>
  <si>
    <t xml:space="preserve"> 2 02 04029 10 0000 151</t>
  </si>
  <si>
    <t xml:space="preserve"> 2 02 04999 10 0000 151</t>
  </si>
  <si>
    <t>2 08 05000 10 0000 180</t>
  </si>
  <si>
    <t>1 01 02010 01 0000 110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</si>
  <si>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</si>
  <si>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</si>
  <si>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1 01 02030 01 0000 110</t>
  </si>
  <si>
    <t>1 01 02040 01 0000 110</t>
  </si>
  <si>
    <t>В ЧАСТИ ДОХОДОВ ОТ ИСПОЛЬЗОВАНИЯ ИМУЩЕСТВА, НАХОДЯЩЕГОСЯ В ГОСУДАРСТВЕННОЙ И МУНИЦИПАЛЬНОЙ СОБСТВЕННОСТИ</t>
  </si>
  <si>
    <t>801 2 02 01001 10 0000 151</t>
  </si>
  <si>
    <t xml:space="preserve">Прочие субсидии бюджетам поселений, связанных с реализацией Закона РФ от 06.10.03г. №131-ФЗ </t>
  </si>
  <si>
    <t>1 19 00000 00 0000 000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</si>
  <si>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</si>
  <si>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 ЧАСТИ ВОЗВРАТОВ ОСТАТКОВ СУБСИДИЙ, СУБВЕНЦИЙ И ИНЫХ МЕЖБЮДЖЕТНЫХ ТРАНСФЕРТОВ, ИМЕЮЩИХ ЦЕЛЕВОЕ НАЗНАЧЕНИЕ, ПРОШЛЫХ ЛЕТ ИЗ БЮДЖЕТОВ ПОСЕЛЕНИЙ</t>
  </si>
  <si>
    <t>В ЧАСТИ БЕЗВОЗДМЕЗДНЫХ ПОСТУПЛЕНИЙ ОТ ДРУГИХ БЮДЖЕТОВ БЮДЖЕТНОЙ СИСТЕМЫ РОССИЙСКОЙ ФЕДНРАЦИЙ</t>
  </si>
  <si>
    <t>Возврат остатков субсидий, субвенций и иных межбюджетных трансфертов, имеющих целевое назначение, прошлых лет</t>
  </si>
  <si>
    <t>801 1 13 01995 10 0000 130</t>
  </si>
  <si>
    <t xml:space="preserve">Платежи, взымаемые органами управления(организациями) поселений за выполнение определенных функций </t>
  </si>
  <si>
    <t>801 1 15 02050 05 0000 140</t>
  </si>
  <si>
    <t>1 11 05013 10 0000 120</t>
  </si>
  <si>
    <t>1 15 02050 05 0000 140</t>
  </si>
  <si>
    <t>801 1 13 02995 10 0000 130</t>
  </si>
  <si>
    <t>182 109 04030 10 0000 110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</si>
  <si>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</si>
  <si>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 xml:space="preserve">Прочие доходы от оказания платных услуг (работ)получателями средств бюджетов поселений </t>
  </si>
  <si>
    <t>Прочие доходы от  компенсации затрат бюджетов поселений</t>
  </si>
  <si>
    <t>2 19 00000 00 0000 000</t>
  </si>
  <si>
    <t>2 19 05000 10 0000 151</t>
  </si>
  <si>
    <t>1 05 03010 01 0000 110</t>
  </si>
  <si>
    <t>К Приложению 2
к  Решению «О бюджете 
Верх-Уймонского сельского поселения "
на 2012 год и на плановый 
период 2013 и 2014 годов»</t>
  </si>
  <si>
    <t xml:space="preserve">                              Нормативы распределения доходов бюджета  "Верх-Уймонского сельского поселения"</t>
  </si>
  <si>
    <t>Приложение 5
к  Решению О внесении изменений и дополнений «О бюджете 
Верх-Уймонского сельского поселения "
на 2012 год и на плановый 
период 2013 и 2014 годов»</t>
  </si>
  <si>
    <t>1 03 02230 01 0000 110</t>
  </si>
  <si>
    <t>1 03 02240 01 0000 110</t>
  </si>
  <si>
    <t>1 03 02250 01 0000 110</t>
  </si>
  <si>
    <t>1 03 02260 01 0000 110</t>
  </si>
  <si>
    <t xml:space="preserve">Доход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бюджеты. </t>
  </si>
  <si>
    <t>1 03 02000 01 0000 110</t>
  </si>
  <si>
    <t>Акцизы по подакцизным товарам (продукции), проводимым на территории Р.Ф.</t>
  </si>
  <si>
    <t>Код главы</t>
  </si>
  <si>
    <t>Код группы, подгруппы, статьи и вида источников</t>
  </si>
  <si>
    <t>Наименование</t>
  </si>
  <si>
    <t>101050201000000510</t>
  </si>
  <si>
    <t>101050201000000610</t>
  </si>
  <si>
    <t>Сельская администрация Верх-Уймонского сельского пселения Усть-коксинского района</t>
  </si>
  <si>
    <t>Увеличение остатков средств на счетах по учету средств бюджета</t>
  </si>
  <si>
    <t>( руб.)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</si>
  <si>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</si>
  <si>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1 01 0201 00 10000 110</t>
  </si>
  <si>
    <t>Иные межбюджетные трансферты</t>
  </si>
  <si>
    <t>Перечень главных администраторов источников финансирования дефицита бюджета  Верх-Уймонского сельского поселения</t>
  </si>
  <si>
    <t>Приложение 2
к решению  «О бюджете 
 Верх-Уймонского сельского поселения                                     на 2015 год и на плановый 
период 2016 и 2017 годов»</t>
  </si>
  <si>
    <t>1 06 06033 10 0000 110</t>
  </si>
  <si>
    <t>1 06 06043 10 0000 110</t>
  </si>
  <si>
    <t>Земельный налог с организаций, обладающих земельным участком, 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</si>
  <si>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</si>
  <si>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Иные межбюджетные трансферты передаваемые бюджетам  сельских поселений</t>
  </si>
  <si>
    <t>Всего доходов бюджетов сельских поселений</t>
  </si>
  <si>
    <t>2016</t>
  </si>
  <si>
    <t>Объем поступления доходов  в местный бюджет  в 2016 году</t>
  </si>
  <si>
    <t>1 01 02000 01 0000 110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</si>
  <si>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</si>
  <si>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</si>
  <si>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 xml:space="preserve">Субвенции бюджетам  бюджетной системы Российской Федерации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</si>
  <si>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</si>
  <si>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2 02 04014 10 0000 151</t>
  </si>
  <si>
    <t>Доходы от реализации имущества находящегося в оперативном управлении учреждений, находящихся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</si>
  <si>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 xml:space="preserve">Доходы от реализации имущества находящихся в оперативном управлении учреждений, находящихся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 </t>
  </si>
  <si>
    <t>Платежи, взимаемые органами управления(организациями) поселений за выполнение определенных функций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</si>
  <si>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</si>
  <si>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осуществления такого возврата и процентов, начисленных на излишне взысканных сумм.</t>
  </si>
  <si>
    <t>Налог на доходы физических лиц с доходов, полученных физическими лицами, являющимися налоговыми резидентами Российской Федерации в 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</si>
  <si>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Федераций.</t>
  </si>
  <si>
    <t>Налог на доходы физических лиц с доходов полученных в виде выигрышей и призов в проводимых конкурсах, играх и других мероприятий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</si>
  <si>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Доход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нормативов о отчислений в местные бюджеты. </t>
  </si>
  <si>
    <t xml:space="preserve">Доход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бюджеты. </t>
  </si>
  <si>
    <t xml:space="preserve">Доход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 отчислений в местные бюджеты. </t>
  </si>
  <si>
    <t>План</t>
  </si>
  <si>
    <t>Факт</t>
  </si>
  <si>
    <t>% исполнения</t>
  </si>
  <si>
    <t>1 05 03010 02 0000 110</t>
  </si>
  <si>
    <t>Единый сельскохозяйственный налог ( за налоговые периоды, истекшие до 1 января 2011 года)</t>
  </si>
  <si>
    <t>113 02995 10 0000 130</t>
  </si>
  <si>
    <t>Прочие доходы  от  компенсации затрат  бюджетов поселений</t>
  </si>
  <si>
    <t>Приложение  4
к проекту  решению «О бюджете муниципального образования
"Чендекское сельское поселение"
на 2016 год»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</si>
</sst>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</numFmts>
  <fonts count="3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0"/>
      <name val="Times New Roman"/>
      <family val="1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justify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 vertical="justify" wrapText="1"/>
    </xf>
    <xf numFmtId="0" fontId="17" fillId="0" borderId="0" xfId="0" applyFont="1" applyAlignment="1">
      <alignment horizontal="justify" vertical="top" wrapText="1"/>
    </xf>
    <xf numFmtId="0" fontId="17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24" borderId="11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17" fillId="0" borderId="12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1" fillId="0" borderId="10" xfId="0" applyFont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32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7" fillId="0" borderId="0" xfId="0" applyFont="1" applyFill="1" applyAlignment="1">
      <alignment horizontal="right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  <xf numFmtId="4" fontId="24" fillId="0" borderId="0" xfId="0" applyNumberFormat="1" applyFont="1" applyFill="1" applyAlignment="1">
      <alignment horizontal="justify" vertical="center" wrapText="1"/>
    </xf>
    <xf numFmtId="0" fontId="23" fillId="0" borderId="0" xfId="0" applyFont="1" applyFill="1" applyAlignment="1">
      <alignment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justify" vertical="center" wrapText="1"/>
    </xf>
    <xf numFmtId="4" fontId="22" fillId="0" borderId="24" xfId="0" applyNumberFormat="1" applyFont="1" applyFill="1" applyBorder="1" applyAlignment="1">
      <alignment horizontal="justify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justify"/>
    </xf>
    <xf numFmtId="0" fontId="0" fillId="0" borderId="0" xfId="0" applyFont="1" applyFill="1" applyAlignment="1">
      <alignment horizontal="left" vertical="justify"/>
    </xf>
    <xf numFmtId="4" fontId="34" fillId="0" borderId="0" xfId="0" applyNumberFormat="1" applyFont="1" applyFill="1" applyAlignment="1">
      <alignment horizontal="left" vertical="justify"/>
    </xf>
    <xf numFmtId="0" fontId="17" fillId="0" borderId="0" xfId="0" applyFont="1" applyFill="1" applyAlignment="1">
      <alignment horizontal="left" vertical="center" wrapText="1"/>
    </xf>
    <xf numFmtId="4" fontId="24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4" fontId="34" fillId="0" borderId="0" xfId="0" applyNumberFormat="1" applyFont="1" applyFill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4" fontId="35" fillId="0" borderId="0" xfId="0" applyNumberFormat="1" applyFont="1" applyFill="1" applyAlignment="1">
      <alignment horizontal="justify" vertical="center" wrapText="1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justify" vertical="center" wrapText="1"/>
    </xf>
    <xf numFmtId="2" fontId="17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horizontal="justify" vertical="center" wrapText="1"/>
    </xf>
    <xf numFmtId="4" fontId="23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left" vertical="top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25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justify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4" fontId="17" fillId="0" borderId="25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justify" vertical="top" wrapText="1"/>
    </xf>
    <xf numFmtId="4" fontId="23" fillId="0" borderId="0" xfId="0" applyNumberFormat="1" applyFont="1" applyFill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left" vertical="top" wrapText="1"/>
    </xf>
    <xf numFmtId="4" fontId="36" fillId="0" borderId="26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37" fillId="25" borderId="10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wrapText="1"/>
    </xf>
    <xf numFmtId="4" fontId="28" fillId="25" borderId="10" xfId="0" applyNumberFormat="1" applyFont="1" applyFill="1" applyBorder="1" applyAlignment="1">
      <alignment horizontal="center" vertical="center" wrapText="1"/>
    </xf>
    <xf numFmtId="4" fontId="37" fillId="25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justify" vertical="top" wrapText="1"/>
    </xf>
    <xf numFmtId="0" fontId="17" fillId="0" borderId="12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justify"/>
    </xf>
    <xf numFmtId="0" fontId="28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Fill="1" applyAlignment="1">
      <alignment horizontal="right" vertical="top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="90" zoomScaleNormal="90" zoomScalePageLayoutView="0" workbookViewId="0" topLeftCell="A1">
      <selection activeCell="A8" sqref="A8:C8"/>
    </sheetView>
  </sheetViews>
  <sheetFormatPr defaultColWidth="9.00390625" defaultRowHeight="12.75"/>
  <cols>
    <col min="1" max="1" width="27.375" style="1" customWidth="1"/>
    <col min="2" max="2" width="60.375" style="1" customWidth="1"/>
    <col min="3" max="3" width="30.625" style="1" customWidth="1"/>
    <col min="4" max="4" width="22.25390625" style="1" customWidth="1"/>
    <col min="5" max="16384" width="9.125" style="1" customWidth="1"/>
  </cols>
  <sheetData>
    <row r="1" ht="121.5" customHeight="1">
      <c r="C1" s="15" t="s">
        <v>144</v>
      </c>
    </row>
    <row r="2" ht="100.5" customHeight="1">
      <c r="C2" s="15" t="s">
        <v>142</v>
      </c>
    </row>
    <row r="3" spans="3:4" ht="12.75" hidden="1">
      <c r="C3" s="8"/>
      <c r="D3" s="8"/>
    </row>
    <row r="4" spans="3:4" ht="12.75" hidden="1">
      <c r="C4" s="8"/>
      <c r="D4" s="8"/>
    </row>
    <row r="5" spans="1:4" s="6" customFormat="1" ht="39" customHeight="1">
      <c r="A5" s="122" t="s">
        <v>143</v>
      </c>
      <c r="B5" s="123"/>
      <c r="C5" s="123"/>
      <c r="D5" s="10"/>
    </row>
    <row r="6" spans="1:4" s="6" customFormat="1" ht="12.75">
      <c r="A6" s="7"/>
      <c r="C6" s="8"/>
      <c r="D6" s="8"/>
    </row>
    <row r="7" spans="1:3" ht="12.75">
      <c r="A7" s="9" t="s">
        <v>62</v>
      </c>
      <c r="B7" s="9" t="s">
        <v>2</v>
      </c>
      <c r="C7" s="9" t="s">
        <v>65</v>
      </c>
    </row>
    <row r="8" spans="1:3" s="13" customFormat="1" ht="35.25" customHeight="1">
      <c r="A8" s="119" t="s">
        <v>67</v>
      </c>
      <c r="B8" s="120"/>
      <c r="C8" s="121"/>
    </row>
    <row r="9" spans="1:3" ht="30">
      <c r="A9" s="16" t="s">
        <v>135</v>
      </c>
      <c r="B9" s="23" t="s">
        <v>80</v>
      </c>
      <c r="C9" s="2">
        <v>100</v>
      </c>
    </row>
    <row r="10" spans="1:3" ht="29.25" customHeight="1">
      <c r="A10" s="129" t="s">
        <v>121</v>
      </c>
      <c r="B10" s="130"/>
      <c r="C10" s="131"/>
    </row>
    <row r="11" spans="1:3" ht="60">
      <c r="A11" s="16" t="s">
        <v>81</v>
      </c>
      <c r="B11" s="24" t="s">
        <v>136</v>
      </c>
      <c r="C11" s="2">
        <v>100</v>
      </c>
    </row>
    <row r="12" spans="1:3" s="13" customFormat="1" ht="12.75">
      <c r="A12" s="124" t="s">
        <v>68</v>
      </c>
      <c r="B12" s="125"/>
      <c r="C12" s="126"/>
    </row>
    <row r="13" spans="1:3" ht="35.25" customHeight="1">
      <c r="A13" s="16" t="s">
        <v>129</v>
      </c>
      <c r="B13" s="18" t="s">
        <v>137</v>
      </c>
      <c r="C13" s="2">
        <v>100</v>
      </c>
    </row>
    <row r="14" spans="1:3" ht="35.25" customHeight="1">
      <c r="A14" s="16" t="s">
        <v>134</v>
      </c>
      <c r="B14" s="18" t="s">
        <v>138</v>
      </c>
      <c r="C14" s="2">
        <v>100</v>
      </c>
    </row>
    <row r="15" spans="1:3" s="13" customFormat="1" ht="12.75">
      <c r="A15" s="124" t="s">
        <v>69</v>
      </c>
      <c r="B15" s="125"/>
      <c r="C15" s="126"/>
    </row>
    <row r="16" spans="1:3" ht="28.5" customHeight="1">
      <c r="A16" s="16" t="s">
        <v>131</v>
      </c>
      <c r="B16" s="17" t="s">
        <v>130</v>
      </c>
      <c r="C16" s="2">
        <v>100</v>
      </c>
    </row>
    <row r="17" spans="1:3" ht="15" hidden="1">
      <c r="A17" s="16"/>
      <c r="B17" s="23"/>
      <c r="C17" s="2"/>
    </row>
    <row r="18" spans="1:3" ht="15" hidden="1">
      <c r="A18" s="16"/>
      <c r="B18" s="24"/>
      <c r="C18" s="2"/>
    </row>
    <row r="19" spans="1:3" s="13" customFormat="1" ht="1.5" customHeight="1" hidden="1">
      <c r="A19" s="127" t="s">
        <v>70</v>
      </c>
      <c r="B19" s="128"/>
      <c r="C19" s="128"/>
    </row>
    <row r="20" spans="1:3" ht="12.75" hidden="1">
      <c r="A20" s="2" t="s">
        <v>66</v>
      </c>
      <c r="B20" s="2"/>
      <c r="C20" s="2"/>
    </row>
    <row r="21" spans="1:3" s="13" customFormat="1" ht="12.75">
      <c r="A21" s="127" t="s">
        <v>71</v>
      </c>
      <c r="B21" s="128"/>
      <c r="C21" s="128"/>
    </row>
    <row r="22" spans="1:3" ht="19.5" customHeight="1" hidden="1">
      <c r="A22" s="16" t="s">
        <v>82</v>
      </c>
      <c r="B22" s="25" t="s">
        <v>84</v>
      </c>
      <c r="C22" s="2">
        <v>100</v>
      </c>
    </row>
    <row r="23" spans="1:3" ht="15" hidden="1">
      <c r="A23" s="16" t="s">
        <v>83</v>
      </c>
      <c r="B23" s="19" t="s">
        <v>64</v>
      </c>
      <c r="C23" s="2">
        <v>100</v>
      </c>
    </row>
    <row r="24" spans="1:3" ht="27.75" customHeight="1" hidden="1">
      <c r="A24" s="129" t="s">
        <v>126</v>
      </c>
      <c r="B24" s="130"/>
      <c r="C24" s="131"/>
    </row>
    <row r="25" spans="1:3" ht="45" hidden="1">
      <c r="A25" s="26" t="s">
        <v>94</v>
      </c>
      <c r="B25" s="17" t="s">
        <v>95</v>
      </c>
      <c r="C25" s="22">
        <v>100</v>
      </c>
    </row>
    <row r="26" spans="1:3" s="13" customFormat="1" ht="28.5" customHeight="1" hidden="1">
      <c r="A26" s="129" t="s">
        <v>127</v>
      </c>
      <c r="B26" s="130"/>
      <c r="C26" s="131"/>
    </row>
    <row r="27" spans="1:3" s="13" customFormat="1" ht="25.5" hidden="1">
      <c r="A27" s="29" t="s">
        <v>122</v>
      </c>
      <c r="B27" s="20" t="s">
        <v>100</v>
      </c>
      <c r="C27" s="22">
        <v>100</v>
      </c>
    </row>
    <row r="28" spans="1:3" s="13" customFormat="1" ht="33" customHeight="1" hidden="1">
      <c r="A28" s="27" t="s">
        <v>85</v>
      </c>
      <c r="B28" s="20" t="s">
        <v>123</v>
      </c>
      <c r="C28" s="22">
        <v>100</v>
      </c>
    </row>
    <row r="29" spans="1:3" s="13" customFormat="1" ht="38.25" hidden="1">
      <c r="A29" s="28" t="s">
        <v>86</v>
      </c>
      <c r="B29" s="20" t="s">
        <v>87</v>
      </c>
      <c r="C29" s="22">
        <v>100</v>
      </c>
    </row>
    <row r="30" spans="1:3" s="13" customFormat="1" ht="45" hidden="1">
      <c r="A30" s="28" t="s">
        <v>88</v>
      </c>
      <c r="B30" s="21" t="s">
        <v>89</v>
      </c>
      <c r="C30" s="22">
        <v>100</v>
      </c>
    </row>
    <row r="31" spans="1:3" s="13" customFormat="1" ht="25.5" hidden="1">
      <c r="A31" s="28" t="s">
        <v>90</v>
      </c>
      <c r="B31" s="20" t="s">
        <v>91</v>
      </c>
      <c r="C31" s="22">
        <v>100</v>
      </c>
    </row>
    <row r="32" spans="1:3" s="13" customFormat="1" ht="90" hidden="1">
      <c r="A32" s="26" t="s">
        <v>92</v>
      </c>
      <c r="B32" s="21" t="s">
        <v>93</v>
      </c>
      <c r="C32" s="22">
        <v>100</v>
      </c>
    </row>
    <row r="33" spans="1:3" ht="12.75">
      <c r="A33" s="12"/>
      <c r="B33" s="12"/>
      <c r="C33" s="12"/>
    </row>
    <row r="34" spans="1:4" s="4" customFormat="1" ht="41.25" customHeight="1">
      <c r="A34" s="118"/>
      <c r="B34" s="118"/>
      <c r="C34" s="118"/>
      <c r="D34" s="11"/>
    </row>
  </sheetData>
  <sheetProtection/>
  <mergeCells count="10">
    <mergeCell ref="A34:C34"/>
    <mergeCell ref="A8:C8"/>
    <mergeCell ref="A5:C5"/>
    <mergeCell ref="A12:C12"/>
    <mergeCell ref="A15:C15"/>
    <mergeCell ref="A19:C19"/>
    <mergeCell ref="A21:C21"/>
    <mergeCell ref="A26:C26"/>
    <mergeCell ref="A10:C10"/>
    <mergeCell ref="A24:C24"/>
  </mergeCells>
  <printOptions horizontalCentered="1"/>
  <pageMargins left="0.61" right="0.19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4.625" style="0" customWidth="1"/>
    <col min="2" max="2" width="27.75390625" style="0" customWidth="1"/>
    <col min="3" max="3" width="49.125" style="0" customWidth="1"/>
  </cols>
  <sheetData>
    <row r="1" spans="1:2" ht="18.75">
      <c r="A1" s="30"/>
      <c r="B1" s="30"/>
    </row>
    <row r="2" spans="1:3" ht="18.75">
      <c r="A2" s="30"/>
      <c r="B2" s="30"/>
      <c r="C2" s="31"/>
    </row>
    <row r="3" spans="1:3" ht="65.25">
      <c r="A3" s="30"/>
      <c r="B3" s="30"/>
      <c r="C3" s="44" t="s">
        <v>164</v>
      </c>
    </row>
    <row r="4" spans="1:3" ht="18.75">
      <c r="A4" s="30"/>
      <c r="B4" s="30"/>
      <c r="C4" s="30"/>
    </row>
    <row r="5" spans="1:3" ht="69.75" customHeight="1" thickBot="1">
      <c r="A5" s="132" t="s">
        <v>163</v>
      </c>
      <c r="B5" s="132"/>
      <c r="C5" s="132"/>
    </row>
    <row r="6" spans="1:3" ht="57.75" customHeight="1">
      <c r="A6" s="32" t="s">
        <v>152</v>
      </c>
      <c r="B6" s="33" t="s">
        <v>153</v>
      </c>
      <c r="C6" s="34" t="s">
        <v>154</v>
      </c>
    </row>
    <row r="7" spans="1:3" ht="37.5" customHeight="1">
      <c r="A7" s="38"/>
      <c r="B7" s="39"/>
      <c r="C7" s="40" t="s">
        <v>157</v>
      </c>
    </row>
    <row r="8" spans="1:3" ht="25.5">
      <c r="A8" s="42">
        <v>801</v>
      </c>
      <c r="B8" s="43" t="s">
        <v>155</v>
      </c>
      <c r="C8" s="41" t="s">
        <v>158</v>
      </c>
    </row>
    <row r="9" spans="1:3" ht="25.5">
      <c r="A9" s="42">
        <v>801</v>
      </c>
      <c r="B9" s="43" t="s">
        <v>156</v>
      </c>
      <c r="C9" s="41" t="s">
        <v>158</v>
      </c>
    </row>
    <row r="10" spans="1:3" ht="13.5" thickBot="1">
      <c r="A10" s="35"/>
      <c r="B10" s="36"/>
      <c r="C10" s="37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SheetLayoutView="100" zoomScalePageLayoutView="0" workbookViewId="0" topLeftCell="A65">
      <selection activeCell="F67" sqref="F67"/>
    </sheetView>
  </sheetViews>
  <sheetFormatPr defaultColWidth="9.00390625" defaultRowHeight="12.75"/>
  <cols>
    <col min="1" max="1" width="5.875" style="70" customWidth="1"/>
    <col min="2" max="2" width="20.75390625" style="67" customWidth="1"/>
    <col min="3" max="3" width="41.875" style="68" customWidth="1"/>
    <col min="4" max="4" width="6.00390625" style="69" hidden="1" customWidth="1"/>
    <col min="5" max="5" width="11.875" style="68" customWidth="1"/>
    <col min="6" max="6" width="12.875" style="67" customWidth="1"/>
    <col min="7" max="7" width="10.125" style="0" customWidth="1"/>
  </cols>
  <sheetData>
    <row r="1" spans="5:8" ht="102" customHeight="1" hidden="1">
      <c r="E1" s="139"/>
      <c r="F1" s="140"/>
      <c r="H1" s="71"/>
    </row>
    <row r="2" spans="1:7" s="1" customFormat="1" ht="78" customHeight="1">
      <c r="A2" s="45"/>
      <c r="B2" s="46"/>
      <c r="C2" s="47"/>
      <c r="D2" s="48"/>
      <c r="E2" s="141" t="s">
        <v>197</v>
      </c>
      <c r="F2" s="141"/>
      <c r="G2" s="142"/>
    </row>
    <row r="3" spans="1:6" s="1" customFormat="1" ht="15.75" customHeight="1">
      <c r="A3" s="133" t="s">
        <v>172</v>
      </c>
      <c r="B3" s="134"/>
      <c r="C3" s="134"/>
      <c r="D3" s="134"/>
      <c r="E3" s="134"/>
      <c r="F3" s="134"/>
    </row>
    <row r="4" spans="1:6" s="1" customFormat="1" ht="15.75">
      <c r="A4" s="49"/>
      <c r="B4" s="50"/>
      <c r="C4" s="51"/>
      <c r="D4" s="52"/>
      <c r="E4" s="51"/>
      <c r="F4" s="53" t="s">
        <v>159</v>
      </c>
    </row>
    <row r="5" spans="1:7" s="1" customFormat="1" ht="89.25">
      <c r="A5" s="54" t="s">
        <v>0</v>
      </c>
      <c r="B5" s="54" t="s">
        <v>1</v>
      </c>
      <c r="C5" s="54" t="s">
        <v>2</v>
      </c>
      <c r="D5" s="74" t="s">
        <v>171</v>
      </c>
      <c r="E5" s="54" t="s">
        <v>190</v>
      </c>
      <c r="F5" s="54" t="s">
        <v>191</v>
      </c>
      <c r="G5" s="75" t="s">
        <v>192</v>
      </c>
    </row>
    <row r="6" spans="1:7" s="1" customFormat="1" ht="12.75">
      <c r="A6" s="54">
        <v>1</v>
      </c>
      <c r="B6" s="54">
        <v>2</v>
      </c>
      <c r="C6" s="54">
        <v>3</v>
      </c>
      <c r="D6" s="56"/>
      <c r="E6" s="54">
        <v>3</v>
      </c>
      <c r="F6" s="54">
        <v>4</v>
      </c>
      <c r="G6" s="73">
        <v>5</v>
      </c>
    </row>
    <row r="7" spans="1:7" s="1" customFormat="1" ht="12.75">
      <c r="A7" s="55"/>
      <c r="B7" s="54" t="s">
        <v>54</v>
      </c>
      <c r="C7" s="76" t="s">
        <v>55</v>
      </c>
      <c r="D7" s="56">
        <f>D8+D39</f>
        <v>511000</v>
      </c>
      <c r="E7" s="56">
        <f>E8+E38</f>
        <v>511000</v>
      </c>
      <c r="F7" s="56">
        <f>F8+F38</f>
        <v>712378.76</v>
      </c>
      <c r="G7" s="77">
        <f>F7/E7*100</f>
        <v>139.40875929549904</v>
      </c>
    </row>
    <row r="8" spans="1:7" s="1" customFormat="1" ht="12.75">
      <c r="A8" s="55"/>
      <c r="B8" s="54"/>
      <c r="C8" s="78" t="s">
        <v>72</v>
      </c>
      <c r="D8" s="57">
        <f>D9+D25+D34+D16+D21</f>
        <v>511000</v>
      </c>
      <c r="E8" s="56">
        <f>E9+E21+E25+E34</f>
        <v>511000</v>
      </c>
      <c r="F8" s="56">
        <f>F9+F21+F25+F34+F47</f>
        <v>712378.76</v>
      </c>
      <c r="G8" s="77">
        <f aca="true" t="shared" si="0" ref="G8:G73">F8/E8*100</f>
        <v>139.40875929549904</v>
      </c>
    </row>
    <row r="9" spans="1:7" s="1" customFormat="1" ht="12.75">
      <c r="A9" s="54"/>
      <c r="B9" s="54" t="s">
        <v>3</v>
      </c>
      <c r="C9" s="76" t="s">
        <v>4</v>
      </c>
      <c r="D9" s="56">
        <f>D10</f>
        <v>65000</v>
      </c>
      <c r="E9" s="56">
        <f>E10</f>
        <v>65000</v>
      </c>
      <c r="F9" s="79">
        <f>F10</f>
        <v>51145.72</v>
      </c>
      <c r="G9" s="77">
        <f t="shared" si="0"/>
        <v>78.68572307692307</v>
      </c>
    </row>
    <row r="10" spans="1:7" s="1" customFormat="1" ht="12.75">
      <c r="A10" s="80">
        <v>182</v>
      </c>
      <c r="B10" s="80" t="s">
        <v>173</v>
      </c>
      <c r="C10" s="78" t="s">
        <v>5</v>
      </c>
      <c r="D10" s="57">
        <f>D12</f>
        <v>65000</v>
      </c>
      <c r="E10" s="57">
        <f>E11+E12+E13+E14+E15</f>
        <v>65000</v>
      </c>
      <c r="F10" s="57">
        <f>F12+F14</f>
        <v>51145.72</v>
      </c>
      <c r="G10" s="77">
        <f t="shared" si="0"/>
        <v>78.68572307692307</v>
      </c>
    </row>
    <row r="11" spans="1:7" s="1" customFormat="1" ht="63.75" customHeight="1" hidden="1">
      <c r="A11" s="80">
        <v>182</v>
      </c>
      <c r="B11" s="80" t="s">
        <v>116</v>
      </c>
      <c r="C11" s="81" t="s">
        <v>184</v>
      </c>
      <c r="D11" s="82"/>
      <c r="E11" s="80">
        <v>0</v>
      </c>
      <c r="F11" s="57">
        <v>0</v>
      </c>
      <c r="G11" s="77" t="e">
        <f t="shared" si="0"/>
        <v>#DIV/0!</v>
      </c>
    </row>
    <row r="12" spans="1:7" s="1" customFormat="1" ht="86.25" customHeight="1">
      <c r="A12" s="80">
        <v>182</v>
      </c>
      <c r="B12" s="80" t="s">
        <v>161</v>
      </c>
      <c r="C12" s="83" t="s">
        <v>160</v>
      </c>
      <c r="D12" s="57">
        <v>65000</v>
      </c>
      <c r="E12" s="57">
        <v>65000</v>
      </c>
      <c r="F12" s="57">
        <v>48068.64</v>
      </c>
      <c r="G12" s="77">
        <f t="shared" si="0"/>
        <v>73.95175384615385</v>
      </c>
    </row>
    <row r="13" spans="1:7" s="1" customFormat="1" ht="93" customHeight="1" hidden="1">
      <c r="A13" s="80">
        <v>182</v>
      </c>
      <c r="B13" s="80" t="s">
        <v>117</v>
      </c>
      <c r="C13" s="83" t="s">
        <v>118</v>
      </c>
      <c r="D13" s="57">
        <v>0</v>
      </c>
      <c r="E13" s="57">
        <f aca="true" t="shared" si="1" ref="E13:E80">F13-D13</f>
        <v>0</v>
      </c>
      <c r="F13" s="57">
        <v>0</v>
      </c>
      <c r="G13" s="77" t="e">
        <f t="shared" si="0"/>
        <v>#DIV/0!</v>
      </c>
    </row>
    <row r="14" spans="1:7" s="1" customFormat="1" ht="50.25" customHeight="1">
      <c r="A14" s="80">
        <v>182</v>
      </c>
      <c r="B14" s="80" t="s">
        <v>119</v>
      </c>
      <c r="C14" s="83" t="s">
        <v>185</v>
      </c>
      <c r="D14" s="57">
        <v>0</v>
      </c>
      <c r="E14" s="57">
        <v>0</v>
      </c>
      <c r="F14" s="57">
        <v>3077.08</v>
      </c>
      <c r="G14" s="77">
        <v>0</v>
      </c>
    </row>
    <row r="15" spans="1:7" s="1" customFormat="1" ht="409.5" customHeight="1" hidden="1">
      <c r="A15" s="80">
        <v>182</v>
      </c>
      <c r="B15" s="80" t="s">
        <v>120</v>
      </c>
      <c r="C15" s="83" t="s">
        <v>186</v>
      </c>
      <c r="D15" s="57">
        <v>0</v>
      </c>
      <c r="E15" s="57">
        <f t="shared" si="1"/>
        <v>0</v>
      </c>
      <c r="F15" s="57">
        <v>0</v>
      </c>
      <c r="G15" s="77" t="e">
        <f t="shared" si="0"/>
        <v>#DIV/0!</v>
      </c>
    </row>
    <row r="16" spans="1:7" s="1" customFormat="1" ht="34.5" customHeight="1" hidden="1">
      <c r="A16" s="80"/>
      <c r="B16" s="80" t="s">
        <v>150</v>
      </c>
      <c r="C16" s="83" t="s">
        <v>151</v>
      </c>
      <c r="D16" s="56">
        <f>D17+D18+D19+D20</f>
        <v>0</v>
      </c>
      <c r="E16" s="57">
        <f t="shared" si="1"/>
        <v>0</v>
      </c>
      <c r="F16" s="56">
        <f>F17+F18+F19+F20</f>
        <v>0</v>
      </c>
      <c r="G16" s="77" t="e">
        <f t="shared" si="0"/>
        <v>#DIV/0!</v>
      </c>
    </row>
    <row r="17" spans="1:7" s="1" customFormat="1" ht="71.25" customHeight="1" hidden="1">
      <c r="A17" s="80">
        <v>100</v>
      </c>
      <c r="B17" s="84" t="s">
        <v>145</v>
      </c>
      <c r="C17" s="85" t="s">
        <v>187</v>
      </c>
      <c r="D17" s="57">
        <v>0</v>
      </c>
      <c r="E17" s="57">
        <f t="shared" si="1"/>
        <v>0</v>
      </c>
      <c r="F17" s="56">
        <v>0</v>
      </c>
      <c r="G17" s="77" t="e">
        <f t="shared" si="0"/>
        <v>#DIV/0!</v>
      </c>
    </row>
    <row r="18" spans="1:7" s="1" customFormat="1" ht="84.75" customHeight="1" hidden="1">
      <c r="A18" s="80">
        <v>100</v>
      </c>
      <c r="B18" s="86" t="s">
        <v>146</v>
      </c>
      <c r="C18" s="85" t="s">
        <v>188</v>
      </c>
      <c r="D18" s="57">
        <v>0</v>
      </c>
      <c r="E18" s="57">
        <f t="shared" si="1"/>
        <v>0</v>
      </c>
      <c r="F18" s="56">
        <v>0</v>
      </c>
      <c r="G18" s="77" t="e">
        <f t="shared" si="0"/>
        <v>#DIV/0!</v>
      </c>
    </row>
    <row r="19" spans="1:7" s="1" customFormat="1" ht="82.5" customHeight="1" hidden="1">
      <c r="A19" s="80">
        <v>100</v>
      </c>
      <c r="B19" s="86" t="s">
        <v>147</v>
      </c>
      <c r="C19" s="85" t="s">
        <v>149</v>
      </c>
      <c r="D19" s="57">
        <v>0</v>
      </c>
      <c r="E19" s="57">
        <f t="shared" si="1"/>
        <v>0</v>
      </c>
      <c r="F19" s="56">
        <v>0</v>
      </c>
      <c r="G19" s="77" t="e">
        <f t="shared" si="0"/>
        <v>#DIV/0!</v>
      </c>
    </row>
    <row r="20" spans="1:7" s="1" customFormat="1" ht="65.25" customHeight="1" hidden="1">
      <c r="A20" s="80">
        <v>100</v>
      </c>
      <c r="B20" s="86" t="s">
        <v>148</v>
      </c>
      <c r="C20" s="85" t="s">
        <v>189</v>
      </c>
      <c r="D20" s="57">
        <v>0</v>
      </c>
      <c r="E20" s="57">
        <f t="shared" si="1"/>
        <v>0</v>
      </c>
      <c r="F20" s="56">
        <v>0</v>
      </c>
      <c r="G20" s="77" t="e">
        <f t="shared" si="0"/>
        <v>#DIV/0!</v>
      </c>
    </row>
    <row r="21" spans="1:7" s="3" customFormat="1" ht="12.75">
      <c r="A21" s="54"/>
      <c r="B21" s="54" t="s">
        <v>6</v>
      </c>
      <c r="C21" s="76" t="s">
        <v>7</v>
      </c>
      <c r="D21" s="56">
        <f>D23</f>
        <v>148000</v>
      </c>
      <c r="E21" s="57">
        <f>E23+E24</f>
        <v>148000</v>
      </c>
      <c r="F21" s="56">
        <f>F23+F24</f>
        <v>470395.32</v>
      </c>
      <c r="G21" s="77">
        <f t="shared" si="0"/>
        <v>317.83467567567567</v>
      </c>
    </row>
    <row r="22" spans="1:7" s="3" customFormat="1" ht="114.75" customHeight="1" hidden="1">
      <c r="A22" s="80">
        <v>182</v>
      </c>
      <c r="B22" s="80" t="s">
        <v>56</v>
      </c>
      <c r="C22" s="78" t="s">
        <v>57</v>
      </c>
      <c r="D22" s="57">
        <v>0</v>
      </c>
      <c r="E22" s="57">
        <f t="shared" si="1"/>
        <v>0</v>
      </c>
      <c r="F22" s="57">
        <v>0</v>
      </c>
      <c r="G22" s="77" t="e">
        <f t="shared" si="0"/>
        <v>#DIV/0!</v>
      </c>
    </row>
    <row r="23" spans="1:7" s="1" customFormat="1" ht="12.75">
      <c r="A23" s="80">
        <v>182</v>
      </c>
      <c r="B23" s="80" t="s">
        <v>141</v>
      </c>
      <c r="C23" s="78" t="s">
        <v>8</v>
      </c>
      <c r="D23" s="57">
        <v>148000</v>
      </c>
      <c r="E23" s="87">
        <v>148000</v>
      </c>
      <c r="F23" s="57">
        <v>466795.32</v>
      </c>
      <c r="G23" s="77">
        <f t="shared" si="0"/>
        <v>315.4022432432432</v>
      </c>
    </row>
    <row r="24" spans="1:7" s="1" customFormat="1" ht="38.25">
      <c r="A24" s="80">
        <v>182</v>
      </c>
      <c r="B24" s="80" t="s">
        <v>193</v>
      </c>
      <c r="C24" s="78" t="s">
        <v>194</v>
      </c>
      <c r="D24" s="57"/>
      <c r="E24" s="87"/>
      <c r="F24" s="57">
        <v>3600</v>
      </c>
      <c r="G24" s="77"/>
    </row>
    <row r="25" spans="1:7" s="3" customFormat="1" ht="12.75">
      <c r="A25" s="54"/>
      <c r="B25" s="54" t="s">
        <v>9</v>
      </c>
      <c r="C25" s="76" t="s">
        <v>10</v>
      </c>
      <c r="D25" s="56">
        <f>D26+D28</f>
        <v>294000</v>
      </c>
      <c r="E25" s="56">
        <f>E26+E28</f>
        <v>294000</v>
      </c>
      <c r="F25" s="56">
        <f>F26+F28</f>
        <v>148088.9</v>
      </c>
      <c r="G25" s="77">
        <f t="shared" si="0"/>
        <v>50.37037414965986</v>
      </c>
    </row>
    <row r="26" spans="1:7" s="1" customFormat="1" ht="50.25" customHeight="1">
      <c r="A26" s="80">
        <v>182</v>
      </c>
      <c r="B26" s="80" t="s">
        <v>11</v>
      </c>
      <c r="C26" s="78" t="s">
        <v>12</v>
      </c>
      <c r="D26" s="57">
        <v>56000</v>
      </c>
      <c r="E26" s="57">
        <v>56000</v>
      </c>
      <c r="F26" s="57">
        <v>4602.7</v>
      </c>
      <c r="G26" s="77">
        <f t="shared" si="0"/>
        <v>8.219107142857142</v>
      </c>
    </row>
    <row r="27" spans="1:7" s="1" customFormat="1" ht="38.25" customHeight="1" hidden="1">
      <c r="A27" s="80">
        <v>182</v>
      </c>
      <c r="B27" s="80" t="s">
        <v>58</v>
      </c>
      <c r="C27" s="78" t="s">
        <v>74</v>
      </c>
      <c r="D27" s="57">
        <v>0</v>
      </c>
      <c r="E27" s="57">
        <f t="shared" si="1"/>
        <v>0</v>
      </c>
      <c r="F27" s="57"/>
      <c r="G27" s="77" t="e">
        <f t="shared" si="0"/>
        <v>#DIV/0!</v>
      </c>
    </row>
    <row r="28" spans="1:7" s="1" customFormat="1" ht="12.75">
      <c r="A28" s="80">
        <v>182</v>
      </c>
      <c r="B28" s="80" t="s">
        <v>13</v>
      </c>
      <c r="C28" s="78" t="s">
        <v>14</v>
      </c>
      <c r="D28" s="56">
        <f>D29+D30+D32+D33</f>
        <v>238000</v>
      </c>
      <c r="E28" s="56">
        <f>E29+E30+E32+E33</f>
        <v>238000</v>
      </c>
      <c r="F28" s="56">
        <f>F29+F30+F32+F33</f>
        <v>143486.19999999998</v>
      </c>
      <c r="G28" s="77">
        <f t="shared" si="0"/>
        <v>60.28831932773109</v>
      </c>
    </row>
    <row r="29" spans="1:7" s="1" customFormat="1" ht="70.5" customHeight="1" hidden="1">
      <c r="A29" s="80">
        <v>182</v>
      </c>
      <c r="B29" s="80" t="s">
        <v>15</v>
      </c>
      <c r="C29" s="78" t="s">
        <v>16</v>
      </c>
      <c r="D29" s="57">
        <v>0</v>
      </c>
      <c r="E29" s="57">
        <f t="shared" si="1"/>
        <v>0</v>
      </c>
      <c r="F29" s="57">
        <v>0</v>
      </c>
      <c r="G29" s="77" t="e">
        <f t="shared" si="0"/>
        <v>#DIV/0!</v>
      </c>
    </row>
    <row r="30" spans="1:7" s="1" customFormat="1" ht="66.75" customHeight="1" hidden="1">
      <c r="A30" s="80">
        <v>182</v>
      </c>
      <c r="B30" s="80" t="s">
        <v>17</v>
      </c>
      <c r="C30" s="78" t="s">
        <v>75</v>
      </c>
      <c r="D30" s="57">
        <v>0</v>
      </c>
      <c r="E30" s="57">
        <f t="shared" si="1"/>
        <v>0</v>
      </c>
      <c r="F30" s="57">
        <v>0</v>
      </c>
      <c r="G30" s="77" t="e">
        <f t="shared" si="0"/>
        <v>#DIV/0!</v>
      </c>
    </row>
    <row r="31" spans="1:7" s="1" customFormat="1" ht="66.75" customHeight="1" hidden="1">
      <c r="A31" s="80">
        <v>182</v>
      </c>
      <c r="B31" s="80" t="s">
        <v>13</v>
      </c>
      <c r="C31" s="78" t="s">
        <v>14</v>
      </c>
      <c r="D31" s="57">
        <f>D32+D33</f>
        <v>238000</v>
      </c>
      <c r="E31" s="57">
        <f>F31-D31</f>
        <v>-94513.80000000002</v>
      </c>
      <c r="F31" s="57">
        <f>F32+F33</f>
        <v>143486.19999999998</v>
      </c>
      <c r="G31" s="77">
        <f t="shared" si="0"/>
        <v>-151.8150788562093</v>
      </c>
    </row>
    <row r="32" spans="1:7" s="1" customFormat="1" ht="39" customHeight="1">
      <c r="A32" s="80">
        <v>182</v>
      </c>
      <c r="B32" s="80" t="s">
        <v>165</v>
      </c>
      <c r="C32" s="78" t="s">
        <v>167</v>
      </c>
      <c r="D32" s="57">
        <v>220000</v>
      </c>
      <c r="E32" s="57">
        <v>220000</v>
      </c>
      <c r="F32" s="57">
        <v>135201.8</v>
      </c>
      <c r="G32" s="77">
        <f t="shared" si="0"/>
        <v>61.455363636363636</v>
      </c>
    </row>
    <row r="33" spans="1:7" s="1" customFormat="1" ht="44.25" customHeight="1">
      <c r="A33" s="80">
        <v>182</v>
      </c>
      <c r="B33" s="80" t="s">
        <v>166</v>
      </c>
      <c r="C33" s="78" t="s">
        <v>168</v>
      </c>
      <c r="D33" s="57">
        <v>18000</v>
      </c>
      <c r="E33" s="57">
        <v>18000</v>
      </c>
      <c r="F33" s="57">
        <v>8284.4</v>
      </c>
      <c r="G33" s="77">
        <f t="shared" si="0"/>
        <v>46.02444444444444</v>
      </c>
    </row>
    <row r="34" spans="1:7" s="3" customFormat="1" ht="12.75">
      <c r="A34" s="74"/>
      <c r="B34" s="54" t="s">
        <v>18</v>
      </c>
      <c r="C34" s="76" t="s">
        <v>19</v>
      </c>
      <c r="D34" s="56">
        <f>D35</f>
        <v>4000</v>
      </c>
      <c r="E34" s="56">
        <f>E35</f>
        <v>4000</v>
      </c>
      <c r="F34" s="56">
        <f>F35</f>
        <v>3300</v>
      </c>
      <c r="G34" s="77">
        <f t="shared" si="0"/>
        <v>82.5</v>
      </c>
    </row>
    <row r="35" spans="1:7" s="1" customFormat="1" ht="87" customHeight="1">
      <c r="A35" s="86" t="s">
        <v>102</v>
      </c>
      <c r="B35" s="80" t="s">
        <v>20</v>
      </c>
      <c r="C35" s="78" t="s">
        <v>21</v>
      </c>
      <c r="D35" s="57">
        <v>4000</v>
      </c>
      <c r="E35" s="57">
        <v>4000</v>
      </c>
      <c r="F35" s="57">
        <v>3300</v>
      </c>
      <c r="G35" s="77">
        <f t="shared" si="0"/>
        <v>82.5</v>
      </c>
    </row>
    <row r="36" spans="1:7" s="3" customFormat="1" ht="38.25" customHeight="1" hidden="1">
      <c r="A36" s="74"/>
      <c r="B36" s="54" t="s">
        <v>22</v>
      </c>
      <c r="C36" s="76" t="s">
        <v>23</v>
      </c>
      <c r="D36" s="56"/>
      <c r="E36" s="57">
        <f t="shared" si="1"/>
        <v>0</v>
      </c>
      <c r="F36" s="56">
        <v>0</v>
      </c>
      <c r="G36" s="77" t="e">
        <f t="shared" si="0"/>
        <v>#DIV/0!</v>
      </c>
    </row>
    <row r="37" spans="1:7" s="1" customFormat="1" ht="204" customHeight="1" hidden="1">
      <c r="A37" s="86" t="s">
        <v>103</v>
      </c>
      <c r="B37" s="80" t="s">
        <v>24</v>
      </c>
      <c r="C37" s="78" t="s">
        <v>25</v>
      </c>
      <c r="D37" s="57"/>
      <c r="E37" s="57">
        <f t="shared" si="1"/>
        <v>0</v>
      </c>
      <c r="F37" s="56">
        <v>0</v>
      </c>
      <c r="G37" s="77" t="e">
        <f t="shared" si="0"/>
        <v>#DIV/0!</v>
      </c>
    </row>
    <row r="38" spans="1:7" s="1" customFormat="1" ht="51" customHeight="1" hidden="1">
      <c r="A38" s="86"/>
      <c r="B38" s="80"/>
      <c r="C38" s="78" t="s">
        <v>73</v>
      </c>
      <c r="D38" s="57">
        <f>D39</f>
        <v>0</v>
      </c>
      <c r="E38" s="57">
        <f t="shared" si="1"/>
        <v>0</v>
      </c>
      <c r="F38" s="56">
        <f>F39</f>
        <v>0</v>
      </c>
      <c r="G38" s="77" t="e">
        <f t="shared" si="0"/>
        <v>#DIV/0!</v>
      </c>
    </row>
    <row r="39" spans="1:7" s="3" customFormat="1" ht="178.5" customHeight="1" hidden="1">
      <c r="A39" s="54"/>
      <c r="B39" s="54" t="s">
        <v>26</v>
      </c>
      <c r="C39" s="76" t="s">
        <v>27</v>
      </c>
      <c r="D39" s="56">
        <f>D42+D63</f>
        <v>0</v>
      </c>
      <c r="E39" s="57">
        <f t="shared" si="1"/>
        <v>0</v>
      </c>
      <c r="F39" s="56">
        <f>F42+F63</f>
        <v>0</v>
      </c>
      <c r="G39" s="77" t="e">
        <f t="shared" si="0"/>
        <v>#DIV/0!</v>
      </c>
    </row>
    <row r="40" spans="1:7" s="1" customFormat="1" ht="204" customHeight="1" hidden="1">
      <c r="A40" s="88"/>
      <c r="B40" s="88" t="s">
        <v>28</v>
      </c>
      <c r="C40" s="89" t="s">
        <v>29</v>
      </c>
      <c r="D40" s="90"/>
      <c r="E40" s="57">
        <f t="shared" si="1"/>
        <v>0</v>
      </c>
      <c r="F40" s="57"/>
      <c r="G40" s="77" t="e">
        <f t="shared" si="0"/>
        <v>#DIV/0!</v>
      </c>
    </row>
    <row r="41" spans="1:7" s="1" customFormat="1" ht="83.25" customHeight="1" hidden="1">
      <c r="A41" s="86" t="s">
        <v>97</v>
      </c>
      <c r="B41" s="80" t="s">
        <v>132</v>
      </c>
      <c r="C41" s="91" t="s">
        <v>59</v>
      </c>
      <c r="D41" s="92"/>
      <c r="E41" s="57">
        <f t="shared" si="1"/>
        <v>0</v>
      </c>
      <c r="F41" s="92"/>
      <c r="G41" s="77" t="e">
        <f t="shared" si="0"/>
        <v>#DIV/0!</v>
      </c>
    </row>
    <row r="42" spans="1:7" s="1" customFormat="1" ht="85.5" customHeight="1" hidden="1">
      <c r="A42" s="86" t="s">
        <v>97</v>
      </c>
      <c r="B42" s="80" t="s">
        <v>132</v>
      </c>
      <c r="C42" s="91" t="s">
        <v>59</v>
      </c>
      <c r="D42" s="92">
        <v>0</v>
      </c>
      <c r="E42" s="57">
        <f t="shared" si="1"/>
        <v>0</v>
      </c>
      <c r="F42" s="56">
        <v>0</v>
      </c>
      <c r="G42" s="77" t="e">
        <f t="shared" si="0"/>
        <v>#DIV/0!</v>
      </c>
    </row>
    <row r="43" spans="1:7" s="1" customFormat="1" ht="101.25" customHeight="1" hidden="1">
      <c r="A43" s="93"/>
      <c r="B43" s="93" t="s">
        <v>30</v>
      </c>
      <c r="C43" s="91" t="s">
        <v>60</v>
      </c>
      <c r="D43" s="57"/>
      <c r="E43" s="57">
        <f t="shared" si="1"/>
        <v>0</v>
      </c>
      <c r="F43" s="57">
        <v>0</v>
      </c>
      <c r="G43" s="77" t="e">
        <f t="shared" si="0"/>
        <v>#DIV/0!</v>
      </c>
    </row>
    <row r="44" spans="1:7" s="1" customFormat="1" ht="63" customHeight="1" hidden="1">
      <c r="A44" s="80">
        <v>801</v>
      </c>
      <c r="B44" s="80" t="s">
        <v>31</v>
      </c>
      <c r="C44" s="94" t="s">
        <v>32</v>
      </c>
      <c r="D44" s="57"/>
      <c r="E44" s="57">
        <f t="shared" si="1"/>
        <v>0</v>
      </c>
      <c r="F44" s="57">
        <v>0</v>
      </c>
      <c r="G44" s="77" t="e">
        <f t="shared" si="0"/>
        <v>#DIV/0!</v>
      </c>
    </row>
    <row r="45" spans="1:7" s="1" customFormat="1" ht="73.5" customHeight="1" hidden="1">
      <c r="A45" s="80"/>
      <c r="B45" s="80" t="s">
        <v>33</v>
      </c>
      <c r="C45" s="91" t="s">
        <v>61</v>
      </c>
      <c r="D45" s="57"/>
      <c r="E45" s="57">
        <f t="shared" si="1"/>
        <v>0</v>
      </c>
      <c r="F45" s="57"/>
      <c r="G45" s="77" t="e">
        <f t="shared" si="0"/>
        <v>#DIV/0!</v>
      </c>
    </row>
    <row r="46" spans="1:7" s="1" customFormat="1" ht="101.25" customHeight="1" hidden="1">
      <c r="A46" s="80"/>
      <c r="B46" s="80" t="s">
        <v>34</v>
      </c>
      <c r="C46" s="91" t="s">
        <v>35</v>
      </c>
      <c r="D46" s="57"/>
      <c r="E46" s="57">
        <f t="shared" si="1"/>
        <v>0</v>
      </c>
      <c r="F46" s="57"/>
      <c r="G46" s="77" t="e">
        <f t="shared" si="0"/>
        <v>#DIV/0!</v>
      </c>
    </row>
    <row r="47" spans="1:7" s="3" customFormat="1" ht="25.5">
      <c r="A47" s="54"/>
      <c r="B47" s="54" t="s">
        <v>36</v>
      </c>
      <c r="C47" s="95" t="s">
        <v>37</v>
      </c>
      <c r="D47" s="96"/>
      <c r="E47" s="57"/>
      <c r="F47" s="56">
        <f>F48</f>
        <v>39448.82</v>
      </c>
      <c r="G47" s="77"/>
    </row>
    <row r="48" spans="1:7" s="3" customFormat="1" ht="25.5">
      <c r="A48" s="97" t="s">
        <v>102</v>
      </c>
      <c r="B48" s="98" t="s">
        <v>195</v>
      </c>
      <c r="C48" s="99" t="s">
        <v>196</v>
      </c>
      <c r="D48" s="96"/>
      <c r="E48" s="57"/>
      <c r="F48" s="57">
        <v>39448.82</v>
      </c>
      <c r="G48" s="77"/>
    </row>
    <row r="49" spans="1:7" s="3" customFormat="1" ht="30" customHeight="1" hidden="1">
      <c r="A49" s="54"/>
      <c r="B49" s="54" t="s">
        <v>38</v>
      </c>
      <c r="C49" s="76" t="s">
        <v>39</v>
      </c>
      <c r="D49" s="100"/>
      <c r="E49" s="57">
        <f t="shared" si="1"/>
        <v>0</v>
      </c>
      <c r="F49" s="56">
        <v>0</v>
      </c>
      <c r="G49" s="77" t="e">
        <f t="shared" si="0"/>
        <v>#DIV/0!</v>
      </c>
    </row>
    <row r="50" spans="1:7" s="1" customFormat="1" ht="127.5" customHeight="1" hidden="1">
      <c r="A50" s="80"/>
      <c r="B50" s="80" t="s">
        <v>40</v>
      </c>
      <c r="C50" s="78" t="s">
        <v>41</v>
      </c>
      <c r="D50" s="57"/>
      <c r="E50" s="57">
        <f t="shared" si="1"/>
        <v>0</v>
      </c>
      <c r="F50" s="57"/>
      <c r="G50" s="77" t="e">
        <f t="shared" si="0"/>
        <v>#DIV/0!</v>
      </c>
    </row>
    <row r="51" spans="1:7" s="1" customFormat="1" ht="98.25" customHeight="1" hidden="1">
      <c r="A51" s="80">
        <v>801</v>
      </c>
      <c r="B51" s="80" t="s">
        <v>76</v>
      </c>
      <c r="C51" s="78" t="s">
        <v>78</v>
      </c>
      <c r="D51" s="57"/>
      <c r="E51" s="57">
        <f t="shared" si="1"/>
        <v>0</v>
      </c>
      <c r="F51" s="57">
        <v>0</v>
      </c>
      <c r="G51" s="77" t="e">
        <f t="shared" si="0"/>
        <v>#DIV/0!</v>
      </c>
    </row>
    <row r="52" spans="1:7" s="1" customFormat="1" ht="93.75" customHeight="1" hidden="1">
      <c r="A52" s="80">
        <v>801</v>
      </c>
      <c r="B52" s="80" t="s">
        <v>77</v>
      </c>
      <c r="C52" s="78" t="s">
        <v>79</v>
      </c>
      <c r="D52" s="57"/>
      <c r="E52" s="57">
        <f t="shared" si="1"/>
        <v>0</v>
      </c>
      <c r="F52" s="57">
        <v>0</v>
      </c>
      <c r="G52" s="77" t="e">
        <f t="shared" si="0"/>
        <v>#DIV/0!</v>
      </c>
    </row>
    <row r="53" spans="1:7" s="1" customFormat="1" ht="79.5" customHeight="1" hidden="1">
      <c r="A53" s="80">
        <v>801</v>
      </c>
      <c r="B53" s="80" t="s">
        <v>42</v>
      </c>
      <c r="C53" s="81" t="s">
        <v>179</v>
      </c>
      <c r="D53" s="82"/>
      <c r="E53" s="57">
        <f t="shared" si="1"/>
        <v>0</v>
      </c>
      <c r="F53" s="57">
        <v>0</v>
      </c>
      <c r="G53" s="77" t="e">
        <f t="shared" si="0"/>
        <v>#DIV/0!</v>
      </c>
    </row>
    <row r="54" spans="1:7" s="1" customFormat="1" ht="78.75" customHeight="1" hidden="1">
      <c r="A54" s="80">
        <v>801</v>
      </c>
      <c r="B54" s="80" t="s">
        <v>43</v>
      </c>
      <c r="C54" s="81" t="s">
        <v>180</v>
      </c>
      <c r="D54" s="82"/>
      <c r="E54" s="57">
        <f t="shared" si="1"/>
        <v>0</v>
      </c>
      <c r="F54" s="57">
        <v>0</v>
      </c>
      <c r="G54" s="77" t="e">
        <f t="shared" si="0"/>
        <v>#DIV/0!</v>
      </c>
    </row>
    <row r="55" spans="1:7" s="3" customFormat="1" ht="63.75" customHeight="1" hidden="1">
      <c r="A55" s="54"/>
      <c r="B55" s="54" t="s">
        <v>44</v>
      </c>
      <c r="C55" s="76" t="s">
        <v>45</v>
      </c>
      <c r="D55" s="56"/>
      <c r="E55" s="57">
        <f t="shared" si="1"/>
        <v>0</v>
      </c>
      <c r="F55" s="56">
        <v>0</v>
      </c>
      <c r="G55" s="77" t="e">
        <f t="shared" si="0"/>
        <v>#DIV/0!</v>
      </c>
    </row>
    <row r="56" spans="1:7" s="1" customFormat="1" ht="35.25" customHeight="1" hidden="1">
      <c r="A56" s="80">
        <v>801</v>
      </c>
      <c r="B56" s="80" t="s">
        <v>133</v>
      </c>
      <c r="C56" s="78" t="s">
        <v>181</v>
      </c>
      <c r="D56" s="57"/>
      <c r="E56" s="57">
        <f t="shared" si="1"/>
        <v>0</v>
      </c>
      <c r="F56" s="57">
        <v>0</v>
      </c>
      <c r="G56" s="77" t="e">
        <f t="shared" si="0"/>
        <v>#DIV/0!</v>
      </c>
    </row>
    <row r="57" spans="1:7" s="3" customFormat="1" ht="0.75" customHeight="1" hidden="1">
      <c r="A57" s="54"/>
      <c r="B57" s="54" t="s">
        <v>46</v>
      </c>
      <c r="C57" s="76" t="s">
        <v>47</v>
      </c>
      <c r="D57" s="56"/>
      <c r="E57" s="57">
        <f t="shared" si="1"/>
        <v>0</v>
      </c>
      <c r="F57" s="56">
        <v>0</v>
      </c>
      <c r="G57" s="77" t="e">
        <f t="shared" si="0"/>
        <v>#DIV/0!</v>
      </c>
    </row>
    <row r="58" spans="1:7" s="3" customFormat="1" ht="32.25" customHeight="1" hidden="1">
      <c r="A58" s="54"/>
      <c r="B58" s="54" t="s">
        <v>104</v>
      </c>
      <c r="C58" s="76" t="s">
        <v>105</v>
      </c>
      <c r="D58" s="56"/>
      <c r="E58" s="57">
        <f t="shared" si="1"/>
        <v>0</v>
      </c>
      <c r="F58" s="56">
        <v>0</v>
      </c>
      <c r="G58" s="77" t="e">
        <f t="shared" si="0"/>
        <v>#DIV/0!</v>
      </c>
    </row>
    <row r="59" spans="1:7" s="3" customFormat="1" ht="32.25" customHeight="1" hidden="1">
      <c r="A59" s="80">
        <v>801</v>
      </c>
      <c r="B59" s="80" t="s">
        <v>63</v>
      </c>
      <c r="C59" s="101" t="s">
        <v>84</v>
      </c>
      <c r="D59" s="102"/>
      <c r="E59" s="57">
        <f t="shared" si="1"/>
        <v>0</v>
      </c>
      <c r="F59" s="56">
        <v>0</v>
      </c>
      <c r="G59" s="77" t="e">
        <f t="shared" si="0"/>
        <v>#DIV/0!</v>
      </c>
    </row>
    <row r="60" spans="1:7" s="3" customFormat="1" ht="89.25" customHeight="1" hidden="1">
      <c r="A60" s="80">
        <v>801</v>
      </c>
      <c r="B60" s="80" t="s">
        <v>48</v>
      </c>
      <c r="C60" s="78" t="s">
        <v>49</v>
      </c>
      <c r="D60" s="57"/>
      <c r="E60" s="57">
        <f t="shared" si="1"/>
        <v>0</v>
      </c>
      <c r="F60" s="56">
        <v>0</v>
      </c>
      <c r="G60" s="77" t="e">
        <f t="shared" si="0"/>
        <v>#DIV/0!</v>
      </c>
    </row>
    <row r="61" spans="1:7" s="3" customFormat="1" ht="191.25" customHeight="1" hidden="1">
      <c r="A61" s="54"/>
      <c r="B61" s="54" t="s">
        <v>124</v>
      </c>
      <c r="C61" s="103" t="s">
        <v>128</v>
      </c>
      <c r="D61" s="56"/>
      <c r="E61" s="57">
        <f t="shared" si="1"/>
        <v>0</v>
      </c>
      <c r="F61" s="56">
        <v>0</v>
      </c>
      <c r="G61" s="77" t="e">
        <f t="shared" si="0"/>
        <v>#DIV/0!</v>
      </c>
    </row>
    <row r="62" spans="1:7" s="3" customFormat="1" ht="50.25" customHeight="1" hidden="1">
      <c r="A62" s="80">
        <v>801</v>
      </c>
      <c r="B62" s="80" t="s">
        <v>96</v>
      </c>
      <c r="C62" s="104" t="s">
        <v>125</v>
      </c>
      <c r="D62" s="92"/>
      <c r="E62" s="57">
        <f t="shared" si="1"/>
        <v>0</v>
      </c>
      <c r="F62" s="56">
        <v>0</v>
      </c>
      <c r="G62" s="77" t="e">
        <f t="shared" si="0"/>
        <v>#DIV/0!</v>
      </c>
    </row>
    <row r="63" spans="1:7" s="3" customFormat="1" ht="63" customHeight="1" hidden="1">
      <c r="A63" s="80">
        <v>801</v>
      </c>
      <c r="B63" s="80" t="s">
        <v>31</v>
      </c>
      <c r="C63" s="104" t="s">
        <v>32</v>
      </c>
      <c r="D63" s="92">
        <v>0</v>
      </c>
      <c r="E63" s="57">
        <f t="shared" si="1"/>
        <v>0</v>
      </c>
      <c r="F63" s="57">
        <v>0</v>
      </c>
      <c r="G63" s="77" t="e">
        <f t="shared" si="0"/>
        <v>#DIV/0!</v>
      </c>
    </row>
    <row r="64" spans="1:7" s="5" customFormat="1" ht="12.75">
      <c r="A64" s="54"/>
      <c r="B64" s="54" t="s">
        <v>50</v>
      </c>
      <c r="C64" s="76" t="s">
        <v>51</v>
      </c>
      <c r="D64" s="56">
        <f>D65+D72+D82</f>
        <v>2643955.41</v>
      </c>
      <c r="E64" s="56">
        <f>E65+E82</f>
        <v>2643955.41</v>
      </c>
      <c r="F64" s="56">
        <f>F65+F82</f>
        <v>2637255.41</v>
      </c>
      <c r="G64" s="77">
        <f t="shared" si="0"/>
        <v>99.74659179293799</v>
      </c>
    </row>
    <row r="65" spans="1:7" s="4" customFormat="1" ht="38.25">
      <c r="A65" s="54">
        <v>801</v>
      </c>
      <c r="B65" s="54" t="s">
        <v>52</v>
      </c>
      <c r="C65" s="76" t="s">
        <v>53</v>
      </c>
      <c r="D65" s="56">
        <v>2658138</v>
      </c>
      <c r="E65" s="56">
        <f>E66+E70+E72</f>
        <v>2658138</v>
      </c>
      <c r="F65" s="56">
        <f>F66+F70+F72</f>
        <v>2651438</v>
      </c>
      <c r="G65" s="77">
        <f t="shared" si="0"/>
        <v>99.7479438614549</v>
      </c>
    </row>
    <row r="66" spans="1:7" s="4" customFormat="1" ht="25.5">
      <c r="A66" s="54">
        <v>801</v>
      </c>
      <c r="B66" s="54" t="s">
        <v>106</v>
      </c>
      <c r="C66" s="105" t="s">
        <v>174</v>
      </c>
      <c r="D66" s="56">
        <f>D67+D68</f>
        <v>2527650</v>
      </c>
      <c r="E66" s="56">
        <f>E67+E68</f>
        <v>2527650</v>
      </c>
      <c r="F66" s="56">
        <f>F67+F68</f>
        <v>2527650</v>
      </c>
      <c r="G66" s="77">
        <f t="shared" si="0"/>
        <v>100</v>
      </c>
    </row>
    <row r="67" spans="1:7" s="4" customFormat="1" ht="30.75" customHeight="1">
      <c r="A67" s="80">
        <v>801</v>
      </c>
      <c r="B67" s="80" t="s">
        <v>98</v>
      </c>
      <c r="C67" s="106" t="s">
        <v>175</v>
      </c>
      <c r="D67" s="57">
        <v>2001500</v>
      </c>
      <c r="E67" s="57">
        <v>2001500</v>
      </c>
      <c r="F67" s="57">
        <v>2001500</v>
      </c>
      <c r="G67" s="77">
        <f t="shared" si="0"/>
        <v>100</v>
      </c>
    </row>
    <row r="68" spans="1:7" s="4" customFormat="1" ht="25.5">
      <c r="A68" s="80">
        <v>801</v>
      </c>
      <c r="B68" s="80" t="s">
        <v>98</v>
      </c>
      <c r="C68" s="106" t="s">
        <v>175</v>
      </c>
      <c r="D68" s="57">
        <v>526150</v>
      </c>
      <c r="E68" s="57">
        <v>526150</v>
      </c>
      <c r="F68" s="57">
        <v>526150</v>
      </c>
      <c r="G68" s="77">
        <f t="shared" si="0"/>
        <v>100</v>
      </c>
    </row>
    <row r="69" spans="1:7" s="4" customFormat="1" ht="165.75" customHeight="1" hidden="1">
      <c r="A69" s="80">
        <v>801</v>
      </c>
      <c r="B69" s="80" t="s">
        <v>107</v>
      </c>
      <c r="C69" s="106" t="s">
        <v>108</v>
      </c>
      <c r="D69" s="56">
        <f>D70</f>
        <v>63700</v>
      </c>
      <c r="E69" s="57">
        <f t="shared" si="1"/>
        <v>-63700</v>
      </c>
      <c r="F69" s="57"/>
      <c r="G69" s="77">
        <f t="shared" si="0"/>
        <v>0</v>
      </c>
    </row>
    <row r="70" spans="1:7" s="4" customFormat="1" ht="36" customHeight="1">
      <c r="A70" s="54">
        <v>801</v>
      </c>
      <c r="B70" s="54" t="s">
        <v>109</v>
      </c>
      <c r="C70" s="105" t="s">
        <v>176</v>
      </c>
      <c r="D70" s="56">
        <f>D71</f>
        <v>63700</v>
      </c>
      <c r="E70" s="56">
        <f>E71</f>
        <v>63700</v>
      </c>
      <c r="F70" s="56">
        <f>F71</f>
        <v>57000</v>
      </c>
      <c r="G70" s="77">
        <f t="shared" si="0"/>
        <v>89.48194662480377</v>
      </c>
    </row>
    <row r="71" spans="1:7" s="4" customFormat="1" ht="51" customHeight="1">
      <c r="A71" s="80">
        <v>801</v>
      </c>
      <c r="B71" s="80" t="s">
        <v>110</v>
      </c>
      <c r="C71" s="106" t="s">
        <v>101</v>
      </c>
      <c r="D71" s="57">
        <v>63700</v>
      </c>
      <c r="E71" s="57">
        <v>63700</v>
      </c>
      <c r="F71" s="57">
        <v>57000</v>
      </c>
      <c r="G71" s="77">
        <f t="shared" si="0"/>
        <v>89.48194662480377</v>
      </c>
    </row>
    <row r="72" spans="1:7" s="4" customFormat="1" ht="25.5">
      <c r="A72" s="54">
        <v>801</v>
      </c>
      <c r="B72" s="54" t="s">
        <v>111</v>
      </c>
      <c r="C72" s="105" t="s">
        <v>112</v>
      </c>
      <c r="D72" s="57">
        <f>D74+D75</f>
        <v>0</v>
      </c>
      <c r="E72" s="56">
        <f>E74+E75</f>
        <v>66788</v>
      </c>
      <c r="F72" s="56">
        <f>F74+F75</f>
        <v>66788</v>
      </c>
      <c r="G72" s="77">
        <f t="shared" si="0"/>
        <v>100</v>
      </c>
    </row>
    <row r="73" spans="1:7" s="4" customFormat="1" ht="84" customHeight="1" hidden="1">
      <c r="A73" s="107">
        <v>801</v>
      </c>
      <c r="B73" s="107" t="s">
        <v>178</v>
      </c>
      <c r="C73" s="108" t="s">
        <v>182</v>
      </c>
      <c r="D73" s="109"/>
      <c r="E73" s="109"/>
      <c r="F73" s="110"/>
      <c r="G73" s="77" t="e">
        <f t="shared" si="0"/>
        <v>#DIV/0!</v>
      </c>
    </row>
    <row r="74" spans="1:7" s="4" customFormat="1" ht="1.5" customHeight="1" hidden="1">
      <c r="A74" s="80">
        <v>801</v>
      </c>
      <c r="B74" s="80" t="s">
        <v>113</v>
      </c>
      <c r="C74" s="106" t="s">
        <v>89</v>
      </c>
      <c r="D74" s="57">
        <v>0</v>
      </c>
      <c r="E74" s="57">
        <f t="shared" si="1"/>
        <v>0</v>
      </c>
      <c r="F74" s="57">
        <v>0</v>
      </c>
      <c r="G74" s="77" t="e">
        <f aca="true" t="shared" si="2" ref="G74:G83">F74/E74*100</f>
        <v>#DIV/0!</v>
      </c>
    </row>
    <row r="75" spans="1:7" s="4" customFormat="1" ht="33" customHeight="1">
      <c r="A75" s="80">
        <v>801</v>
      </c>
      <c r="B75" s="80" t="s">
        <v>114</v>
      </c>
      <c r="C75" s="106" t="s">
        <v>91</v>
      </c>
      <c r="D75" s="57"/>
      <c r="E75" s="57">
        <v>66788</v>
      </c>
      <c r="F75" s="57">
        <f>D75+E75</f>
        <v>66788</v>
      </c>
      <c r="G75" s="77">
        <f t="shared" si="2"/>
        <v>100</v>
      </c>
    </row>
    <row r="76" spans="1:7" s="4" customFormat="1" ht="12.75" customHeight="1" hidden="1">
      <c r="A76" s="111"/>
      <c r="B76" s="54"/>
      <c r="C76" s="76"/>
      <c r="D76" s="57">
        <v>0</v>
      </c>
      <c r="E76" s="57">
        <f t="shared" si="1"/>
        <v>0</v>
      </c>
      <c r="F76" s="56"/>
      <c r="G76" s="77" t="e">
        <f t="shared" si="2"/>
        <v>#DIV/0!</v>
      </c>
    </row>
    <row r="77" spans="1:7" s="4" customFormat="1" ht="81.75" customHeight="1" hidden="1">
      <c r="A77" s="80">
        <v>801</v>
      </c>
      <c r="B77" s="80" t="s">
        <v>115</v>
      </c>
      <c r="C77" s="112" t="s">
        <v>183</v>
      </c>
      <c r="D77" s="56">
        <f>D78</f>
        <v>0</v>
      </c>
      <c r="E77" s="57">
        <f t="shared" si="1"/>
        <v>0</v>
      </c>
      <c r="F77" s="57">
        <v>0</v>
      </c>
      <c r="G77" s="77" t="e">
        <f t="shared" si="2"/>
        <v>#DIV/0!</v>
      </c>
    </row>
    <row r="78" spans="1:7" s="4" customFormat="1" ht="54" customHeight="1" hidden="1">
      <c r="A78" s="54">
        <v>801</v>
      </c>
      <c r="B78" s="54" t="s">
        <v>139</v>
      </c>
      <c r="C78" s="113" t="s">
        <v>128</v>
      </c>
      <c r="D78" s="57"/>
      <c r="E78" s="57">
        <f t="shared" si="1"/>
        <v>0</v>
      </c>
      <c r="F78" s="56">
        <f>F79</f>
        <v>0</v>
      </c>
      <c r="G78" s="77" t="e">
        <f t="shared" si="2"/>
        <v>#DIV/0!</v>
      </c>
    </row>
    <row r="79" spans="1:7" s="4" customFormat="1" ht="52.5" customHeight="1" hidden="1">
      <c r="A79" s="80">
        <v>801</v>
      </c>
      <c r="B79" s="80" t="s">
        <v>140</v>
      </c>
      <c r="C79" s="112" t="s">
        <v>125</v>
      </c>
      <c r="D79" s="57">
        <v>146965</v>
      </c>
      <c r="E79" s="57">
        <f t="shared" si="1"/>
        <v>-146965</v>
      </c>
      <c r="F79" s="57"/>
      <c r="G79" s="77">
        <f t="shared" si="2"/>
        <v>0</v>
      </c>
    </row>
    <row r="80" spans="1:7" s="4" customFormat="1" ht="28.5" customHeight="1" hidden="1">
      <c r="A80" s="54">
        <v>801</v>
      </c>
      <c r="B80" s="54" t="s">
        <v>111</v>
      </c>
      <c r="C80" s="114" t="s">
        <v>162</v>
      </c>
      <c r="D80" s="56">
        <f>D81</f>
        <v>0</v>
      </c>
      <c r="E80" s="56">
        <f t="shared" si="1"/>
        <v>0</v>
      </c>
      <c r="F80" s="56">
        <f>F81</f>
        <v>0</v>
      </c>
      <c r="G80" s="77" t="e">
        <f t="shared" si="2"/>
        <v>#DIV/0!</v>
      </c>
    </row>
    <row r="81" spans="1:7" s="4" customFormat="1" ht="33.75" customHeight="1" hidden="1">
      <c r="A81" s="80">
        <v>801</v>
      </c>
      <c r="B81" s="115" t="s">
        <v>99</v>
      </c>
      <c r="C81" s="116" t="s">
        <v>169</v>
      </c>
      <c r="D81" s="57">
        <v>0</v>
      </c>
      <c r="E81" s="57">
        <f>F81-D81</f>
        <v>0</v>
      </c>
      <c r="F81" s="57">
        <v>0</v>
      </c>
      <c r="G81" s="77" t="e">
        <f t="shared" si="2"/>
        <v>#DIV/0!</v>
      </c>
    </row>
    <row r="82" spans="1:7" s="4" customFormat="1" ht="52.5" customHeight="1">
      <c r="A82" s="80">
        <v>801</v>
      </c>
      <c r="B82" s="80" t="s">
        <v>139</v>
      </c>
      <c r="C82" s="112" t="s">
        <v>128</v>
      </c>
      <c r="D82" s="56">
        <f>D83</f>
        <v>-14182.59</v>
      </c>
      <c r="E82" s="56">
        <f>E83</f>
        <v>-14182.59</v>
      </c>
      <c r="F82" s="56">
        <f>F83</f>
        <v>-14182.59</v>
      </c>
      <c r="G82" s="77">
        <f t="shared" si="2"/>
        <v>100</v>
      </c>
    </row>
    <row r="83" spans="1:7" s="4" customFormat="1" ht="52.5" customHeight="1">
      <c r="A83" s="80">
        <v>801</v>
      </c>
      <c r="B83" s="80" t="s">
        <v>140</v>
      </c>
      <c r="C83" s="112" t="s">
        <v>177</v>
      </c>
      <c r="D83" s="56">
        <v>-14182.59</v>
      </c>
      <c r="E83" s="57">
        <v>-14182.59</v>
      </c>
      <c r="F83" s="57">
        <v>-14182.59</v>
      </c>
      <c r="G83" s="77">
        <f t="shared" si="2"/>
        <v>100</v>
      </c>
    </row>
    <row r="84" spans="1:7" s="1" customFormat="1" ht="12.75">
      <c r="A84" s="54"/>
      <c r="B84" s="54"/>
      <c r="C84" s="117" t="s">
        <v>170</v>
      </c>
      <c r="D84" s="56">
        <f>D64+D7</f>
        <v>3154955.41</v>
      </c>
      <c r="E84" s="56">
        <f>E64+E7</f>
        <v>3154955.41</v>
      </c>
      <c r="F84" s="56">
        <f>F64+F7</f>
        <v>3349634.17</v>
      </c>
      <c r="G84" s="77"/>
    </row>
    <row r="85" spans="1:6" s="1" customFormat="1" ht="15.75">
      <c r="A85" s="58"/>
      <c r="B85" s="59"/>
      <c r="C85" s="60"/>
      <c r="D85" s="48"/>
      <c r="E85" s="60"/>
      <c r="F85" s="59"/>
    </row>
    <row r="86" ht="14.25">
      <c r="D86" s="72"/>
    </row>
    <row r="87" spans="1:6" ht="25.5" customHeight="1">
      <c r="A87" s="136"/>
      <c r="B87" s="137"/>
      <c r="C87" s="137"/>
      <c r="D87" s="137"/>
      <c r="E87" s="137"/>
      <c r="F87" s="61"/>
    </row>
    <row r="88" spans="1:6" ht="24" customHeight="1">
      <c r="A88" s="138"/>
      <c r="B88" s="138"/>
      <c r="C88" s="138"/>
      <c r="D88" s="138"/>
      <c r="E88" s="138"/>
      <c r="F88" s="61"/>
    </row>
    <row r="89" spans="1:6" ht="12.75" customHeight="1">
      <c r="A89" s="62"/>
      <c r="B89" s="14"/>
      <c r="C89" s="63"/>
      <c r="D89" s="64"/>
      <c r="E89" s="63"/>
      <c r="F89" s="61"/>
    </row>
    <row r="90" spans="1:6" ht="12.75" customHeight="1">
      <c r="A90" s="62"/>
      <c r="B90" s="63"/>
      <c r="C90" s="63"/>
      <c r="D90" s="64"/>
      <c r="E90" s="63"/>
      <c r="F90" s="61"/>
    </row>
    <row r="91" spans="1:6" ht="12.75" customHeight="1">
      <c r="A91" s="62"/>
      <c r="B91" s="14"/>
      <c r="C91" s="63"/>
      <c r="D91" s="64"/>
      <c r="E91" s="63"/>
      <c r="F91" s="61"/>
    </row>
    <row r="92" spans="1:6" ht="15">
      <c r="A92" s="62"/>
      <c r="B92" s="63"/>
      <c r="C92" s="63"/>
      <c r="D92" s="64"/>
      <c r="E92" s="63"/>
      <c r="F92" s="61"/>
    </row>
    <row r="93" spans="1:6" ht="26.25" customHeight="1">
      <c r="A93" s="135"/>
      <c r="B93" s="65"/>
      <c r="C93" s="65"/>
      <c r="D93" s="66"/>
      <c r="E93" s="65"/>
      <c r="F93" s="65"/>
    </row>
    <row r="94" ht="15">
      <c r="A94" s="135"/>
    </row>
  </sheetData>
  <sheetProtection/>
  <mergeCells count="6">
    <mergeCell ref="A3:F3"/>
    <mergeCell ref="A93:A94"/>
    <mergeCell ref="A87:E87"/>
    <mergeCell ref="A88:E88"/>
    <mergeCell ref="E1:F1"/>
    <mergeCell ref="E2:G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SheetLayoutView="100" zoomScalePageLayoutView="0" workbookViewId="0" topLeftCell="A64">
      <selection activeCell="G10" sqref="G10"/>
    </sheetView>
  </sheetViews>
  <sheetFormatPr defaultColWidth="9.00390625" defaultRowHeight="12.75"/>
  <cols>
    <col min="1" max="1" width="5.875" style="70" customWidth="1"/>
    <col min="2" max="2" width="20.75390625" style="67" customWidth="1"/>
    <col min="3" max="3" width="41.875" style="68" customWidth="1"/>
    <col min="4" max="4" width="6.00390625" style="69" hidden="1" customWidth="1"/>
    <col min="5" max="5" width="11.875" style="68" customWidth="1"/>
    <col min="6" max="6" width="12.875" style="67" customWidth="1"/>
    <col min="7" max="7" width="10.125" style="0" customWidth="1"/>
  </cols>
  <sheetData>
    <row r="1" spans="5:8" ht="102" customHeight="1" hidden="1">
      <c r="E1" s="139"/>
      <c r="F1" s="140"/>
      <c r="H1" s="71"/>
    </row>
    <row r="2" spans="1:7" s="1" customFormat="1" ht="78" customHeight="1">
      <c r="A2" s="45"/>
      <c r="B2" s="46"/>
      <c r="C2" s="47"/>
      <c r="D2" s="48"/>
      <c r="E2" s="141" t="s">
        <v>197</v>
      </c>
      <c r="F2" s="141"/>
      <c r="G2" s="142"/>
    </row>
    <row r="3" spans="1:6" s="1" customFormat="1" ht="15.75" customHeight="1">
      <c r="A3" s="133" t="s">
        <v>172</v>
      </c>
      <c r="B3" s="134"/>
      <c r="C3" s="134"/>
      <c r="D3" s="134"/>
      <c r="E3" s="134"/>
      <c r="F3" s="134"/>
    </row>
    <row r="4" spans="1:6" s="1" customFormat="1" ht="15.75">
      <c r="A4" s="49"/>
      <c r="B4" s="50"/>
      <c r="C4" s="51"/>
      <c r="D4" s="52"/>
      <c r="E4" s="51"/>
      <c r="F4" s="53" t="s">
        <v>159</v>
      </c>
    </row>
    <row r="5" spans="1:7" s="1" customFormat="1" ht="89.25">
      <c r="A5" s="54" t="s">
        <v>0</v>
      </c>
      <c r="B5" s="54" t="s">
        <v>1</v>
      </c>
      <c r="C5" s="54" t="s">
        <v>2</v>
      </c>
      <c r="D5" s="74" t="s">
        <v>171</v>
      </c>
      <c r="E5" s="54" t="s">
        <v>190</v>
      </c>
      <c r="F5" s="54" t="s">
        <v>191</v>
      </c>
      <c r="G5" s="75" t="s">
        <v>192</v>
      </c>
    </row>
    <row r="6" spans="1:7" s="1" customFormat="1" ht="12.75">
      <c r="A6" s="54">
        <v>1</v>
      </c>
      <c r="B6" s="54">
        <v>2</v>
      </c>
      <c r="C6" s="54">
        <v>3</v>
      </c>
      <c r="D6" s="56"/>
      <c r="E6" s="54">
        <v>3</v>
      </c>
      <c r="F6" s="54">
        <v>4</v>
      </c>
      <c r="G6" s="73">
        <v>5</v>
      </c>
    </row>
    <row r="7" spans="1:7" s="1" customFormat="1" ht="12.75">
      <c r="A7" s="55"/>
      <c r="B7" s="54" t="s">
        <v>54</v>
      </c>
      <c r="C7" s="76" t="s">
        <v>55</v>
      </c>
      <c r="D7" s="56">
        <f>D8+D39</f>
        <v>511000</v>
      </c>
      <c r="E7" s="56">
        <f>E8+E38</f>
        <v>511000</v>
      </c>
      <c r="F7" s="56">
        <f>F8+F38</f>
        <v>712378.76</v>
      </c>
      <c r="G7" s="77">
        <f>F7/E7*100</f>
        <v>139.40875929549904</v>
      </c>
    </row>
    <row r="8" spans="1:7" s="1" customFormat="1" ht="12.75">
      <c r="A8" s="55"/>
      <c r="B8" s="54"/>
      <c r="C8" s="78" t="s">
        <v>72</v>
      </c>
      <c r="D8" s="57">
        <f>D9+D25+D34+D16+D21</f>
        <v>511000</v>
      </c>
      <c r="E8" s="56">
        <f>E9+E21+E25+E34</f>
        <v>511000</v>
      </c>
      <c r="F8" s="56">
        <f>F9+F21+F25+F34+F47</f>
        <v>712378.76</v>
      </c>
      <c r="G8" s="77">
        <f aca="true" t="shared" si="0" ref="G8:G73">F8/E8*100</f>
        <v>139.40875929549904</v>
      </c>
    </row>
    <row r="9" spans="1:7" s="1" customFormat="1" ht="12.75">
      <c r="A9" s="54"/>
      <c r="B9" s="54" t="s">
        <v>3</v>
      </c>
      <c r="C9" s="76" t="s">
        <v>4</v>
      </c>
      <c r="D9" s="56">
        <f>D10</f>
        <v>65000</v>
      </c>
      <c r="E9" s="56">
        <f>E10</f>
        <v>65000</v>
      </c>
      <c r="F9" s="79">
        <f>F10</f>
        <v>51145.72</v>
      </c>
      <c r="G9" s="77">
        <f t="shared" si="0"/>
        <v>78.68572307692307</v>
      </c>
    </row>
    <row r="10" spans="1:7" s="1" customFormat="1" ht="12.75">
      <c r="A10" s="80">
        <v>182</v>
      </c>
      <c r="B10" s="80" t="s">
        <v>173</v>
      </c>
      <c r="C10" s="78" t="s">
        <v>5</v>
      </c>
      <c r="D10" s="57">
        <f>D12</f>
        <v>65000</v>
      </c>
      <c r="E10" s="57">
        <f>E11+E12+E13+E14+E15</f>
        <v>65000</v>
      </c>
      <c r="F10" s="57">
        <f>F12+F14</f>
        <v>51145.72</v>
      </c>
      <c r="G10" s="77">
        <f t="shared" si="0"/>
        <v>78.68572307692307</v>
      </c>
    </row>
    <row r="11" spans="1:7" s="1" customFormat="1" ht="63.75" customHeight="1" hidden="1">
      <c r="A11" s="80">
        <v>182</v>
      </c>
      <c r="B11" s="80" t="s">
        <v>116</v>
      </c>
      <c r="C11" s="81" t="s">
        <v>184</v>
      </c>
      <c r="D11" s="82"/>
      <c r="E11" s="80">
        <v>0</v>
      </c>
      <c r="F11" s="57">
        <v>0</v>
      </c>
      <c r="G11" s="77" t="e">
        <f t="shared" si="0"/>
        <v>#DIV/0!</v>
      </c>
    </row>
    <row r="12" spans="1:7" s="1" customFormat="1" ht="86.25" customHeight="1">
      <c r="A12" s="80">
        <v>182</v>
      </c>
      <c r="B12" s="80" t="s">
        <v>161</v>
      </c>
      <c r="C12" s="83" t="s">
        <v>160</v>
      </c>
      <c r="D12" s="57">
        <v>65000</v>
      </c>
      <c r="E12" s="57">
        <v>65000</v>
      </c>
      <c r="F12" s="57">
        <f>48068.64</f>
        <v>48068.64</v>
      </c>
      <c r="G12" s="77">
        <f t="shared" si="0"/>
        <v>73.95175384615385</v>
      </c>
    </row>
    <row r="13" spans="1:7" s="1" customFormat="1" ht="93" customHeight="1" hidden="1">
      <c r="A13" s="80">
        <v>182</v>
      </c>
      <c r="B13" s="80" t="s">
        <v>117</v>
      </c>
      <c r="C13" s="83" t="s">
        <v>118</v>
      </c>
      <c r="D13" s="57">
        <v>0</v>
      </c>
      <c r="E13" s="57">
        <f aca="true" t="shared" si="1" ref="E13:E80">F13-D13</f>
        <v>0</v>
      </c>
      <c r="F13" s="57">
        <v>0</v>
      </c>
      <c r="G13" s="77" t="e">
        <f t="shared" si="0"/>
        <v>#DIV/0!</v>
      </c>
    </row>
    <row r="14" spans="1:7" s="1" customFormat="1" ht="50.25" customHeight="1">
      <c r="A14" s="80">
        <v>182</v>
      </c>
      <c r="B14" s="80" t="s">
        <v>119</v>
      </c>
      <c r="C14" s="83" t="s">
        <v>185</v>
      </c>
      <c r="D14" s="57">
        <v>0</v>
      </c>
      <c r="E14" s="57">
        <v>0</v>
      </c>
      <c r="F14" s="57">
        <v>3077.08</v>
      </c>
      <c r="G14" s="77">
        <v>0</v>
      </c>
    </row>
    <row r="15" spans="1:7" s="1" customFormat="1" ht="409.5" customHeight="1" hidden="1">
      <c r="A15" s="80">
        <v>182</v>
      </c>
      <c r="B15" s="80" t="s">
        <v>120</v>
      </c>
      <c r="C15" s="83" t="s">
        <v>186</v>
      </c>
      <c r="D15" s="57">
        <v>0</v>
      </c>
      <c r="E15" s="57">
        <f t="shared" si="1"/>
        <v>0</v>
      </c>
      <c r="F15" s="57">
        <v>0</v>
      </c>
      <c r="G15" s="77" t="e">
        <f t="shared" si="0"/>
        <v>#DIV/0!</v>
      </c>
    </row>
    <row r="16" spans="1:7" s="1" customFormat="1" ht="34.5" customHeight="1" hidden="1">
      <c r="A16" s="80"/>
      <c r="B16" s="80" t="s">
        <v>150</v>
      </c>
      <c r="C16" s="83" t="s">
        <v>151</v>
      </c>
      <c r="D16" s="56">
        <f>D17+D18+D19+D20</f>
        <v>0</v>
      </c>
      <c r="E16" s="57">
        <f t="shared" si="1"/>
        <v>0</v>
      </c>
      <c r="F16" s="56">
        <f>F17+F18+F19+F20</f>
        <v>0</v>
      </c>
      <c r="G16" s="77" t="e">
        <f t="shared" si="0"/>
        <v>#DIV/0!</v>
      </c>
    </row>
    <row r="17" spans="1:7" s="1" customFormat="1" ht="71.25" customHeight="1" hidden="1">
      <c r="A17" s="80">
        <v>100</v>
      </c>
      <c r="B17" s="84" t="s">
        <v>145</v>
      </c>
      <c r="C17" s="85" t="s">
        <v>187</v>
      </c>
      <c r="D17" s="57">
        <v>0</v>
      </c>
      <c r="E17" s="57">
        <f t="shared" si="1"/>
        <v>0</v>
      </c>
      <c r="F17" s="56">
        <v>0</v>
      </c>
      <c r="G17" s="77" t="e">
        <f t="shared" si="0"/>
        <v>#DIV/0!</v>
      </c>
    </row>
    <row r="18" spans="1:7" s="1" customFormat="1" ht="84.75" customHeight="1" hidden="1">
      <c r="A18" s="80">
        <v>100</v>
      </c>
      <c r="B18" s="86" t="s">
        <v>146</v>
      </c>
      <c r="C18" s="85" t="s">
        <v>188</v>
      </c>
      <c r="D18" s="57">
        <v>0</v>
      </c>
      <c r="E18" s="57">
        <f t="shared" si="1"/>
        <v>0</v>
      </c>
      <c r="F18" s="56">
        <v>0</v>
      </c>
      <c r="G18" s="77" t="e">
        <f t="shared" si="0"/>
        <v>#DIV/0!</v>
      </c>
    </row>
    <row r="19" spans="1:7" s="1" customFormat="1" ht="82.5" customHeight="1" hidden="1">
      <c r="A19" s="80">
        <v>100</v>
      </c>
      <c r="B19" s="86" t="s">
        <v>147</v>
      </c>
      <c r="C19" s="85" t="s">
        <v>149</v>
      </c>
      <c r="D19" s="57">
        <v>0</v>
      </c>
      <c r="E19" s="57">
        <f t="shared" si="1"/>
        <v>0</v>
      </c>
      <c r="F19" s="56">
        <v>0</v>
      </c>
      <c r="G19" s="77" t="e">
        <f t="shared" si="0"/>
        <v>#DIV/0!</v>
      </c>
    </row>
    <row r="20" spans="1:7" s="1" customFormat="1" ht="65.25" customHeight="1" hidden="1">
      <c r="A20" s="80">
        <v>100</v>
      </c>
      <c r="B20" s="86" t="s">
        <v>148</v>
      </c>
      <c r="C20" s="85" t="s">
        <v>189</v>
      </c>
      <c r="D20" s="57">
        <v>0</v>
      </c>
      <c r="E20" s="57">
        <f t="shared" si="1"/>
        <v>0</v>
      </c>
      <c r="F20" s="56">
        <v>0</v>
      </c>
      <c r="G20" s="77" t="e">
        <f t="shared" si="0"/>
        <v>#DIV/0!</v>
      </c>
    </row>
    <row r="21" spans="1:7" s="3" customFormat="1" ht="12.75">
      <c r="A21" s="54"/>
      <c r="B21" s="54" t="s">
        <v>6</v>
      </c>
      <c r="C21" s="76" t="s">
        <v>7</v>
      </c>
      <c r="D21" s="56">
        <f>D23</f>
        <v>148000</v>
      </c>
      <c r="E21" s="57">
        <f>E23+E24</f>
        <v>148000</v>
      </c>
      <c r="F21" s="56">
        <f>F23+F24</f>
        <v>470395.32</v>
      </c>
      <c r="G21" s="77">
        <f t="shared" si="0"/>
        <v>317.83467567567567</v>
      </c>
    </row>
    <row r="22" spans="1:7" s="3" customFormat="1" ht="114.75" customHeight="1" hidden="1">
      <c r="A22" s="80">
        <v>182</v>
      </c>
      <c r="B22" s="80" t="s">
        <v>56</v>
      </c>
      <c r="C22" s="78" t="s">
        <v>57</v>
      </c>
      <c r="D22" s="57">
        <v>0</v>
      </c>
      <c r="E22" s="57">
        <f t="shared" si="1"/>
        <v>0</v>
      </c>
      <c r="F22" s="57">
        <v>0</v>
      </c>
      <c r="G22" s="77" t="e">
        <f t="shared" si="0"/>
        <v>#DIV/0!</v>
      </c>
    </row>
    <row r="23" spans="1:7" s="1" customFormat="1" ht="12.75">
      <c r="A23" s="80">
        <v>182</v>
      </c>
      <c r="B23" s="80" t="s">
        <v>141</v>
      </c>
      <c r="C23" s="78" t="s">
        <v>8</v>
      </c>
      <c r="D23" s="57">
        <v>148000</v>
      </c>
      <c r="E23" s="87">
        <v>148000</v>
      </c>
      <c r="F23" s="57">
        <v>466795.32</v>
      </c>
      <c r="G23" s="77">
        <f t="shared" si="0"/>
        <v>315.4022432432432</v>
      </c>
    </row>
    <row r="24" spans="1:7" s="1" customFormat="1" ht="38.25">
      <c r="A24" s="80">
        <v>182</v>
      </c>
      <c r="B24" s="80" t="s">
        <v>193</v>
      </c>
      <c r="C24" s="78" t="s">
        <v>194</v>
      </c>
      <c r="D24" s="57"/>
      <c r="E24" s="87"/>
      <c r="F24" s="57">
        <v>3600</v>
      </c>
      <c r="G24" s="77"/>
    </row>
    <row r="25" spans="1:7" s="3" customFormat="1" ht="12.75">
      <c r="A25" s="54"/>
      <c r="B25" s="54" t="s">
        <v>9</v>
      </c>
      <c r="C25" s="76" t="s">
        <v>10</v>
      </c>
      <c r="D25" s="56">
        <f>D26+D28</f>
        <v>294000</v>
      </c>
      <c r="E25" s="56">
        <f>E26+E28</f>
        <v>294000</v>
      </c>
      <c r="F25" s="56">
        <f>F26+F28</f>
        <v>148088.9</v>
      </c>
      <c r="G25" s="77">
        <f t="shared" si="0"/>
        <v>50.37037414965986</v>
      </c>
    </row>
    <row r="26" spans="1:7" s="1" customFormat="1" ht="50.25" customHeight="1">
      <c r="A26" s="80">
        <v>182</v>
      </c>
      <c r="B26" s="80" t="s">
        <v>11</v>
      </c>
      <c r="C26" s="78" t="s">
        <v>12</v>
      </c>
      <c r="D26" s="57">
        <v>56000</v>
      </c>
      <c r="E26" s="57">
        <v>56000</v>
      </c>
      <c r="F26" s="57">
        <v>4602.7</v>
      </c>
      <c r="G26" s="77">
        <f t="shared" si="0"/>
        <v>8.219107142857142</v>
      </c>
    </row>
    <row r="27" spans="1:7" s="1" customFormat="1" ht="38.25" customHeight="1" hidden="1">
      <c r="A27" s="80">
        <v>182</v>
      </c>
      <c r="B27" s="80" t="s">
        <v>58</v>
      </c>
      <c r="C27" s="78" t="s">
        <v>74</v>
      </c>
      <c r="D27" s="57">
        <v>0</v>
      </c>
      <c r="E27" s="57">
        <f t="shared" si="1"/>
        <v>0</v>
      </c>
      <c r="F27" s="57"/>
      <c r="G27" s="77" t="e">
        <f t="shared" si="0"/>
        <v>#DIV/0!</v>
      </c>
    </row>
    <row r="28" spans="1:7" s="1" customFormat="1" ht="12.75">
      <c r="A28" s="80">
        <v>182</v>
      </c>
      <c r="B28" s="80" t="s">
        <v>13</v>
      </c>
      <c r="C28" s="78" t="s">
        <v>14</v>
      </c>
      <c r="D28" s="56">
        <f>D29+D30+D32+D33</f>
        <v>238000</v>
      </c>
      <c r="E28" s="56">
        <f>E29+E30+E32+E33</f>
        <v>238000</v>
      </c>
      <c r="F28" s="56">
        <f>F29+F30+F32+F33</f>
        <v>143486.19999999998</v>
      </c>
      <c r="G28" s="77">
        <f t="shared" si="0"/>
        <v>60.28831932773109</v>
      </c>
    </row>
    <row r="29" spans="1:7" s="1" customFormat="1" ht="70.5" customHeight="1" hidden="1">
      <c r="A29" s="80">
        <v>182</v>
      </c>
      <c r="B29" s="80" t="s">
        <v>15</v>
      </c>
      <c r="C29" s="78" t="s">
        <v>16</v>
      </c>
      <c r="D29" s="57">
        <v>0</v>
      </c>
      <c r="E29" s="57">
        <f t="shared" si="1"/>
        <v>0</v>
      </c>
      <c r="F29" s="57">
        <v>0</v>
      </c>
      <c r="G29" s="77" t="e">
        <f t="shared" si="0"/>
        <v>#DIV/0!</v>
      </c>
    </row>
    <row r="30" spans="1:7" s="1" customFormat="1" ht="66.75" customHeight="1" hidden="1">
      <c r="A30" s="80">
        <v>182</v>
      </c>
      <c r="B30" s="80" t="s">
        <v>17</v>
      </c>
      <c r="C30" s="78" t="s">
        <v>75</v>
      </c>
      <c r="D30" s="57">
        <v>0</v>
      </c>
      <c r="E30" s="57">
        <f t="shared" si="1"/>
        <v>0</v>
      </c>
      <c r="F30" s="57">
        <v>0</v>
      </c>
      <c r="G30" s="77" t="e">
        <f t="shared" si="0"/>
        <v>#DIV/0!</v>
      </c>
    </row>
    <row r="31" spans="1:7" s="1" customFormat="1" ht="66.75" customHeight="1" hidden="1">
      <c r="A31" s="80">
        <v>182</v>
      </c>
      <c r="B31" s="80" t="s">
        <v>13</v>
      </c>
      <c r="C31" s="78" t="s">
        <v>14</v>
      </c>
      <c r="D31" s="57">
        <f>D32+D33</f>
        <v>238000</v>
      </c>
      <c r="E31" s="57">
        <f>F31-D31</f>
        <v>-94513.80000000002</v>
      </c>
      <c r="F31" s="57">
        <f>F32+F33</f>
        <v>143486.19999999998</v>
      </c>
      <c r="G31" s="77">
        <f t="shared" si="0"/>
        <v>-151.8150788562093</v>
      </c>
    </row>
    <row r="32" spans="1:7" s="1" customFormat="1" ht="39" customHeight="1">
      <c r="A32" s="80">
        <v>182</v>
      </c>
      <c r="B32" s="80" t="s">
        <v>165</v>
      </c>
      <c r="C32" s="78" t="s">
        <v>167</v>
      </c>
      <c r="D32" s="57">
        <v>220000</v>
      </c>
      <c r="E32" s="57">
        <v>220000</v>
      </c>
      <c r="F32" s="57">
        <v>135201.8</v>
      </c>
      <c r="G32" s="77">
        <f t="shared" si="0"/>
        <v>61.455363636363636</v>
      </c>
    </row>
    <row r="33" spans="1:7" s="1" customFormat="1" ht="44.25" customHeight="1">
      <c r="A33" s="80">
        <v>182</v>
      </c>
      <c r="B33" s="80" t="s">
        <v>166</v>
      </c>
      <c r="C33" s="78" t="s">
        <v>168</v>
      </c>
      <c r="D33" s="57">
        <v>18000</v>
      </c>
      <c r="E33" s="57">
        <v>18000</v>
      </c>
      <c r="F33" s="57">
        <v>8284.4</v>
      </c>
      <c r="G33" s="77">
        <f t="shared" si="0"/>
        <v>46.02444444444444</v>
      </c>
    </row>
    <row r="34" spans="1:7" s="3" customFormat="1" ht="12.75">
      <c r="A34" s="74"/>
      <c r="B34" s="54" t="s">
        <v>18</v>
      </c>
      <c r="C34" s="76" t="s">
        <v>19</v>
      </c>
      <c r="D34" s="56">
        <f>D35</f>
        <v>4000</v>
      </c>
      <c r="E34" s="56">
        <f>E35</f>
        <v>4000</v>
      </c>
      <c r="F34" s="56">
        <f>F35</f>
        <v>3300</v>
      </c>
      <c r="G34" s="77">
        <f t="shared" si="0"/>
        <v>82.5</v>
      </c>
    </row>
    <row r="35" spans="1:7" s="1" customFormat="1" ht="87" customHeight="1">
      <c r="A35" s="86" t="s">
        <v>102</v>
      </c>
      <c r="B35" s="80" t="s">
        <v>20</v>
      </c>
      <c r="C35" s="78" t="s">
        <v>21</v>
      </c>
      <c r="D35" s="57">
        <v>4000</v>
      </c>
      <c r="E35" s="57">
        <v>4000</v>
      </c>
      <c r="F35" s="57">
        <v>3300</v>
      </c>
      <c r="G35" s="77">
        <f t="shared" si="0"/>
        <v>82.5</v>
      </c>
    </row>
    <row r="36" spans="1:7" s="3" customFormat="1" ht="38.25" customHeight="1" hidden="1">
      <c r="A36" s="74"/>
      <c r="B36" s="54" t="s">
        <v>22</v>
      </c>
      <c r="C36" s="76" t="s">
        <v>23</v>
      </c>
      <c r="D36" s="56"/>
      <c r="E36" s="57">
        <f t="shared" si="1"/>
        <v>0</v>
      </c>
      <c r="F36" s="56">
        <v>0</v>
      </c>
      <c r="G36" s="77" t="e">
        <f t="shared" si="0"/>
        <v>#DIV/0!</v>
      </c>
    </row>
    <row r="37" spans="1:7" s="1" customFormat="1" ht="204" customHeight="1" hidden="1">
      <c r="A37" s="86" t="s">
        <v>103</v>
      </c>
      <c r="B37" s="80" t="s">
        <v>24</v>
      </c>
      <c r="C37" s="78" t="s">
        <v>25</v>
      </c>
      <c r="D37" s="57"/>
      <c r="E37" s="57">
        <f t="shared" si="1"/>
        <v>0</v>
      </c>
      <c r="F37" s="56">
        <v>0</v>
      </c>
      <c r="G37" s="77" t="e">
        <f t="shared" si="0"/>
        <v>#DIV/0!</v>
      </c>
    </row>
    <row r="38" spans="1:7" s="1" customFormat="1" ht="51" customHeight="1" hidden="1">
      <c r="A38" s="86"/>
      <c r="B38" s="80"/>
      <c r="C38" s="78" t="s">
        <v>73</v>
      </c>
      <c r="D38" s="57">
        <f>D39</f>
        <v>0</v>
      </c>
      <c r="E38" s="57">
        <f t="shared" si="1"/>
        <v>0</v>
      </c>
      <c r="F38" s="56">
        <f>F39</f>
        <v>0</v>
      </c>
      <c r="G38" s="77" t="e">
        <f t="shared" si="0"/>
        <v>#DIV/0!</v>
      </c>
    </row>
    <row r="39" spans="1:7" s="3" customFormat="1" ht="178.5" customHeight="1" hidden="1">
      <c r="A39" s="54"/>
      <c r="B39" s="54" t="s">
        <v>26</v>
      </c>
      <c r="C39" s="76" t="s">
        <v>27</v>
      </c>
      <c r="D39" s="56">
        <f>D42+D63</f>
        <v>0</v>
      </c>
      <c r="E39" s="57">
        <f t="shared" si="1"/>
        <v>0</v>
      </c>
      <c r="F39" s="56">
        <f>F42+F63</f>
        <v>0</v>
      </c>
      <c r="G39" s="77" t="e">
        <f t="shared" si="0"/>
        <v>#DIV/0!</v>
      </c>
    </row>
    <row r="40" spans="1:7" s="1" customFormat="1" ht="204" customHeight="1" hidden="1">
      <c r="A40" s="88"/>
      <c r="B40" s="88" t="s">
        <v>28</v>
      </c>
      <c r="C40" s="89" t="s">
        <v>29</v>
      </c>
      <c r="D40" s="90"/>
      <c r="E40" s="57">
        <f t="shared" si="1"/>
        <v>0</v>
      </c>
      <c r="F40" s="57"/>
      <c r="G40" s="77" t="e">
        <f t="shared" si="0"/>
        <v>#DIV/0!</v>
      </c>
    </row>
    <row r="41" spans="1:7" s="1" customFormat="1" ht="83.25" customHeight="1" hidden="1">
      <c r="A41" s="86" t="s">
        <v>97</v>
      </c>
      <c r="B41" s="80" t="s">
        <v>132</v>
      </c>
      <c r="C41" s="91" t="s">
        <v>59</v>
      </c>
      <c r="D41" s="92"/>
      <c r="E41" s="57">
        <f t="shared" si="1"/>
        <v>0</v>
      </c>
      <c r="F41" s="92"/>
      <c r="G41" s="77" t="e">
        <f t="shared" si="0"/>
        <v>#DIV/0!</v>
      </c>
    </row>
    <row r="42" spans="1:7" s="1" customFormat="1" ht="85.5" customHeight="1" hidden="1">
      <c r="A42" s="86" t="s">
        <v>97</v>
      </c>
      <c r="B42" s="80" t="s">
        <v>132</v>
      </c>
      <c r="C42" s="91" t="s">
        <v>59</v>
      </c>
      <c r="D42" s="92">
        <v>0</v>
      </c>
      <c r="E42" s="57">
        <f t="shared" si="1"/>
        <v>0</v>
      </c>
      <c r="F42" s="56">
        <v>0</v>
      </c>
      <c r="G42" s="77" t="e">
        <f t="shared" si="0"/>
        <v>#DIV/0!</v>
      </c>
    </row>
    <row r="43" spans="1:7" s="1" customFormat="1" ht="101.25" customHeight="1" hidden="1">
      <c r="A43" s="93"/>
      <c r="B43" s="93" t="s">
        <v>30</v>
      </c>
      <c r="C43" s="91" t="s">
        <v>60</v>
      </c>
      <c r="D43" s="57"/>
      <c r="E43" s="57">
        <f t="shared" si="1"/>
        <v>0</v>
      </c>
      <c r="F43" s="57">
        <v>0</v>
      </c>
      <c r="G43" s="77" t="e">
        <f t="shared" si="0"/>
        <v>#DIV/0!</v>
      </c>
    </row>
    <row r="44" spans="1:7" s="1" customFormat="1" ht="63" customHeight="1" hidden="1">
      <c r="A44" s="80">
        <v>801</v>
      </c>
      <c r="B44" s="80" t="s">
        <v>31</v>
      </c>
      <c r="C44" s="94" t="s">
        <v>32</v>
      </c>
      <c r="D44" s="57"/>
      <c r="E44" s="57">
        <f t="shared" si="1"/>
        <v>0</v>
      </c>
      <c r="F44" s="57">
        <v>0</v>
      </c>
      <c r="G44" s="77" t="e">
        <f t="shared" si="0"/>
        <v>#DIV/0!</v>
      </c>
    </row>
    <row r="45" spans="1:7" s="1" customFormat="1" ht="73.5" customHeight="1" hidden="1">
      <c r="A45" s="80"/>
      <c r="B45" s="80" t="s">
        <v>33</v>
      </c>
      <c r="C45" s="91" t="s">
        <v>61</v>
      </c>
      <c r="D45" s="57"/>
      <c r="E45" s="57">
        <f t="shared" si="1"/>
        <v>0</v>
      </c>
      <c r="F45" s="57"/>
      <c r="G45" s="77" t="e">
        <f t="shared" si="0"/>
        <v>#DIV/0!</v>
      </c>
    </row>
    <row r="46" spans="1:7" s="1" customFormat="1" ht="101.25" customHeight="1" hidden="1">
      <c r="A46" s="80"/>
      <c r="B46" s="80" t="s">
        <v>34</v>
      </c>
      <c r="C46" s="91" t="s">
        <v>35</v>
      </c>
      <c r="D46" s="57"/>
      <c r="E46" s="57">
        <f t="shared" si="1"/>
        <v>0</v>
      </c>
      <c r="F46" s="57"/>
      <c r="G46" s="77" t="e">
        <f t="shared" si="0"/>
        <v>#DIV/0!</v>
      </c>
    </row>
    <row r="47" spans="1:7" s="3" customFormat="1" ht="25.5">
      <c r="A47" s="54"/>
      <c r="B47" s="54" t="s">
        <v>36</v>
      </c>
      <c r="C47" s="95" t="s">
        <v>37</v>
      </c>
      <c r="D47" s="96"/>
      <c r="E47" s="57"/>
      <c r="F47" s="56">
        <f>F48</f>
        <v>39448.82</v>
      </c>
      <c r="G47" s="77"/>
    </row>
    <row r="48" spans="1:7" s="3" customFormat="1" ht="25.5">
      <c r="A48" s="97" t="s">
        <v>102</v>
      </c>
      <c r="B48" s="98" t="s">
        <v>195</v>
      </c>
      <c r="C48" s="99" t="s">
        <v>196</v>
      </c>
      <c r="D48" s="96"/>
      <c r="E48" s="57"/>
      <c r="F48" s="57">
        <v>39448.82</v>
      </c>
      <c r="G48" s="77"/>
    </row>
    <row r="49" spans="1:7" s="3" customFormat="1" ht="30" customHeight="1" hidden="1">
      <c r="A49" s="54"/>
      <c r="B49" s="54" t="s">
        <v>38</v>
      </c>
      <c r="C49" s="76" t="s">
        <v>39</v>
      </c>
      <c r="D49" s="100"/>
      <c r="E49" s="57">
        <f t="shared" si="1"/>
        <v>0</v>
      </c>
      <c r="F49" s="56">
        <v>0</v>
      </c>
      <c r="G49" s="77" t="e">
        <f t="shared" si="0"/>
        <v>#DIV/0!</v>
      </c>
    </row>
    <row r="50" spans="1:7" s="1" customFormat="1" ht="127.5" customHeight="1" hidden="1">
      <c r="A50" s="80"/>
      <c r="B50" s="80" t="s">
        <v>40</v>
      </c>
      <c r="C50" s="78" t="s">
        <v>41</v>
      </c>
      <c r="D50" s="57"/>
      <c r="E50" s="57">
        <f t="shared" si="1"/>
        <v>0</v>
      </c>
      <c r="F50" s="57"/>
      <c r="G50" s="77" t="e">
        <f t="shared" si="0"/>
        <v>#DIV/0!</v>
      </c>
    </row>
    <row r="51" spans="1:7" s="1" customFormat="1" ht="98.25" customHeight="1" hidden="1">
      <c r="A51" s="80">
        <v>801</v>
      </c>
      <c r="B51" s="80" t="s">
        <v>76</v>
      </c>
      <c r="C51" s="78" t="s">
        <v>78</v>
      </c>
      <c r="D51" s="57"/>
      <c r="E51" s="57">
        <f t="shared" si="1"/>
        <v>0</v>
      </c>
      <c r="F51" s="57">
        <v>0</v>
      </c>
      <c r="G51" s="77" t="e">
        <f t="shared" si="0"/>
        <v>#DIV/0!</v>
      </c>
    </row>
    <row r="52" spans="1:7" s="1" customFormat="1" ht="93.75" customHeight="1" hidden="1">
      <c r="A52" s="80">
        <v>801</v>
      </c>
      <c r="B52" s="80" t="s">
        <v>77</v>
      </c>
      <c r="C52" s="78" t="s">
        <v>79</v>
      </c>
      <c r="D52" s="57"/>
      <c r="E52" s="57">
        <f t="shared" si="1"/>
        <v>0</v>
      </c>
      <c r="F52" s="57">
        <v>0</v>
      </c>
      <c r="G52" s="77" t="e">
        <f t="shared" si="0"/>
        <v>#DIV/0!</v>
      </c>
    </row>
    <row r="53" spans="1:7" s="1" customFormat="1" ht="79.5" customHeight="1" hidden="1">
      <c r="A53" s="80">
        <v>801</v>
      </c>
      <c r="B53" s="80" t="s">
        <v>42</v>
      </c>
      <c r="C53" s="81" t="s">
        <v>179</v>
      </c>
      <c r="D53" s="82"/>
      <c r="E53" s="57">
        <f t="shared" si="1"/>
        <v>0</v>
      </c>
      <c r="F53" s="57">
        <v>0</v>
      </c>
      <c r="G53" s="77" t="e">
        <f t="shared" si="0"/>
        <v>#DIV/0!</v>
      </c>
    </row>
    <row r="54" spans="1:7" s="1" customFormat="1" ht="78.75" customHeight="1" hidden="1">
      <c r="A54" s="80">
        <v>801</v>
      </c>
      <c r="B54" s="80" t="s">
        <v>43</v>
      </c>
      <c r="C54" s="81" t="s">
        <v>180</v>
      </c>
      <c r="D54" s="82"/>
      <c r="E54" s="57">
        <f t="shared" si="1"/>
        <v>0</v>
      </c>
      <c r="F54" s="57">
        <v>0</v>
      </c>
      <c r="G54" s="77" t="e">
        <f t="shared" si="0"/>
        <v>#DIV/0!</v>
      </c>
    </row>
    <row r="55" spans="1:7" s="3" customFormat="1" ht="63.75" customHeight="1" hidden="1">
      <c r="A55" s="54"/>
      <c r="B55" s="54" t="s">
        <v>44</v>
      </c>
      <c r="C55" s="76" t="s">
        <v>45</v>
      </c>
      <c r="D55" s="56"/>
      <c r="E55" s="57">
        <f t="shared" si="1"/>
        <v>0</v>
      </c>
      <c r="F55" s="56">
        <v>0</v>
      </c>
      <c r="G55" s="77" t="e">
        <f t="shared" si="0"/>
        <v>#DIV/0!</v>
      </c>
    </row>
    <row r="56" spans="1:7" s="1" customFormat="1" ht="35.25" customHeight="1" hidden="1">
      <c r="A56" s="80">
        <v>801</v>
      </c>
      <c r="B56" s="80" t="s">
        <v>133</v>
      </c>
      <c r="C56" s="78" t="s">
        <v>181</v>
      </c>
      <c r="D56" s="57"/>
      <c r="E56" s="57">
        <f t="shared" si="1"/>
        <v>0</v>
      </c>
      <c r="F56" s="57">
        <v>0</v>
      </c>
      <c r="G56" s="77" t="e">
        <f t="shared" si="0"/>
        <v>#DIV/0!</v>
      </c>
    </row>
    <row r="57" spans="1:7" s="3" customFormat="1" ht="0.75" customHeight="1" hidden="1">
      <c r="A57" s="54"/>
      <c r="B57" s="54" t="s">
        <v>46</v>
      </c>
      <c r="C57" s="76" t="s">
        <v>47</v>
      </c>
      <c r="D57" s="56"/>
      <c r="E57" s="57">
        <f t="shared" si="1"/>
        <v>0</v>
      </c>
      <c r="F57" s="56">
        <v>0</v>
      </c>
      <c r="G57" s="77" t="e">
        <f t="shared" si="0"/>
        <v>#DIV/0!</v>
      </c>
    </row>
    <row r="58" spans="1:7" s="3" customFormat="1" ht="32.25" customHeight="1" hidden="1">
      <c r="A58" s="54"/>
      <c r="B58" s="54" t="s">
        <v>104</v>
      </c>
      <c r="C58" s="76" t="s">
        <v>105</v>
      </c>
      <c r="D58" s="56"/>
      <c r="E58" s="57">
        <f t="shared" si="1"/>
        <v>0</v>
      </c>
      <c r="F58" s="56">
        <v>0</v>
      </c>
      <c r="G58" s="77" t="e">
        <f t="shared" si="0"/>
        <v>#DIV/0!</v>
      </c>
    </row>
    <row r="59" spans="1:7" s="3" customFormat="1" ht="32.25" customHeight="1" hidden="1">
      <c r="A59" s="80">
        <v>801</v>
      </c>
      <c r="B59" s="80" t="s">
        <v>63</v>
      </c>
      <c r="C59" s="101" t="s">
        <v>84</v>
      </c>
      <c r="D59" s="102"/>
      <c r="E59" s="57">
        <f t="shared" si="1"/>
        <v>0</v>
      </c>
      <c r="F59" s="56">
        <v>0</v>
      </c>
      <c r="G59" s="77" t="e">
        <f t="shared" si="0"/>
        <v>#DIV/0!</v>
      </c>
    </row>
    <row r="60" spans="1:7" s="3" customFormat="1" ht="89.25" customHeight="1" hidden="1">
      <c r="A60" s="80">
        <v>801</v>
      </c>
      <c r="B60" s="80" t="s">
        <v>48</v>
      </c>
      <c r="C60" s="78" t="s">
        <v>49</v>
      </c>
      <c r="D60" s="57"/>
      <c r="E60" s="57">
        <f t="shared" si="1"/>
        <v>0</v>
      </c>
      <c r="F60" s="56">
        <v>0</v>
      </c>
      <c r="G60" s="77" t="e">
        <f t="shared" si="0"/>
        <v>#DIV/0!</v>
      </c>
    </row>
    <row r="61" spans="1:7" s="3" customFormat="1" ht="191.25" customHeight="1" hidden="1">
      <c r="A61" s="54"/>
      <c r="B61" s="54" t="s">
        <v>124</v>
      </c>
      <c r="C61" s="103" t="s">
        <v>128</v>
      </c>
      <c r="D61" s="56"/>
      <c r="E61" s="57">
        <f t="shared" si="1"/>
        <v>0</v>
      </c>
      <c r="F61" s="56">
        <v>0</v>
      </c>
      <c r="G61" s="77" t="e">
        <f t="shared" si="0"/>
        <v>#DIV/0!</v>
      </c>
    </row>
    <row r="62" spans="1:7" s="3" customFormat="1" ht="50.25" customHeight="1" hidden="1">
      <c r="A62" s="80">
        <v>801</v>
      </c>
      <c r="B62" s="80" t="s">
        <v>96</v>
      </c>
      <c r="C62" s="104" t="s">
        <v>125</v>
      </c>
      <c r="D62" s="92"/>
      <c r="E62" s="57">
        <f t="shared" si="1"/>
        <v>0</v>
      </c>
      <c r="F62" s="56">
        <v>0</v>
      </c>
      <c r="G62" s="77" t="e">
        <f t="shared" si="0"/>
        <v>#DIV/0!</v>
      </c>
    </row>
    <row r="63" spans="1:7" s="3" customFormat="1" ht="63" customHeight="1" hidden="1">
      <c r="A63" s="80">
        <v>801</v>
      </c>
      <c r="B63" s="80" t="s">
        <v>31</v>
      </c>
      <c r="C63" s="104" t="s">
        <v>32</v>
      </c>
      <c r="D63" s="92">
        <v>0</v>
      </c>
      <c r="E63" s="57">
        <f t="shared" si="1"/>
        <v>0</v>
      </c>
      <c r="F63" s="57">
        <v>0</v>
      </c>
      <c r="G63" s="77" t="e">
        <f t="shared" si="0"/>
        <v>#DIV/0!</v>
      </c>
    </row>
    <row r="64" spans="1:7" s="5" customFormat="1" ht="12.75">
      <c r="A64" s="54"/>
      <c r="B64" s="54" t="s">
        <v>50</v>
      </c>
      <c r="C64" s="76" t="s">
        <v>51</v>
      </c>
      <c r="D64" s="56">
        <f>D65+D72+D82</f>
        <v>2643955.41</v>
      </c>
      <c r="E64" s="56">
        <f>E65+E82</f>
        <v>2643955.41</v>
      </c>
      <c r="F64" s="56">
        <f>F65+F82</f>
        <v>2215983.41</v>
      </c>
      <c r="G64" s="77">
        <f t="shared" si="0"/>
        <v>83.81319146376981</v>
      </c>
    </row>
    <row r="65" spans="1:7" s="4" customFormat="1" ht="38.25">
      <c r="A65" s="54">
        <v>801</v>
      </c>
      <c r="B65" s="54" t="s">
        <v>52</v>
      </c>
      <c r="C65" s="76" t="s">
        <v>53</v>
      </c>
      <c r="D65" s="56">
        <v>2658138</v>
      </c>
      <c r="E65" s="56">
        <f>E66+E70+E72</f>
        <v>2658138</v>
      </c>
      <c r="F65" s="56">
        <f>F66+F70+F72</f>
        <v>2230166</v>
      </c>
      <c r="G65" s="77">
        <f t="shared" si="0"/>
        <v>83.89955675739935</v>
      </c>
    </row>
    <row r="66" spans="1:7" s="4" customFormat="1" ht="25.5">
      <c r="A66" s="54">
        <v>801</v>
      </c>
      <c r="B66" s="54" t="s">
        <v>106</v>
      </c>
      <c r="C66" s="105" t="s">
        <v>174</v>
      </c>
      <c r="D66" s="56">
        <f>D67+D68</f>
        <v>2527650</v>
      </c>
      <c r="E66" s="56">
        <f>E67+E68</f>
        <v>2527650</v>
      </c>
      <c r="F66" s="56">
        <f>F67+F68</f>
        <v>2106378</v>
      </c>
      <c r="G66" s="77">
        <f t="shared" si="0"/>
        <v>83.33345202065159</v>
      </c>
    </row>
    <row r="67" spans="1:7" s="4" customFormat="1" ht="30.75" customHeight="1">
      <c r="A67" s="80">
        <v>801</v>
      </c>
      <c r="B67" s="80" t="s">
        <v>98</v>
      </c>
      <c r="C67" s="106" t="s">
        <v>175</v>
      </c>
      <c r="D67" s="57">
        <v>2001500</v>
      </c>
      <c r="E67" s="57">
        <v>2527650</v>
      </c>
      <c r="F67" s="57">
        <v>2106378</v>
      </c>
      <c r="G67" s="77">
        <f t="shared" si="0"/>
        <v>83.33345202065159</v>
      </c>
    </row>
    <row r="68" spans="1:7" s="4" customFormat="1" ht="25.5" hidden="1">
      <c r="A68" s="80">
        <v>801</v>
      </c>
      <c r="B68" s="80" t="s">
        <v>98</v>
      </c>
      <c r="C68" s="106" t="s">
        <v>175</v>
      </c>
      <c r="D68" s="57">
        <v>526150</v>
      </c>
      <c r="E68" s="57">
        <v>0</v>
      </c>
      <c r="F68" s="57">
        <v>0</v>
      </c>
      <c r="G68" s="77"/>
    </row>
    <row r="69" spans="1:7" s="4" customFormat="1" ht="165.75" customHeight="1" hidden="1">
      <c r="A69" s="80">
        <v>801</v>
      </c>
      <c r="B69" s="80" t="s">
        <v>107</v>
      </c>
      <c r="C69" s="106" t="s">
        <v>108</v>
      </c>
      <c r="D69" s="56">
        <f>D70</f>
        <v>63700</v>
      </c>
      <c r="E69" s="57">
        <f t="shared" si="1"/>
        <v>-63700</v>
      </c>
      <c r="F69" s="57"/>
      <c r="G69" s="77">
        <f t="shared" si="0"/>
        <v>0</v>
      </c>
    </row>
    <row r="70" spans="1:7" s="4" customFormat="1" ht="36" customHeight="1">
      <c r="A70" s="54">
        <v>801</v>
      </c>
      <c r="B70" s="54" t="s">
        <v>109</v>
      </c>
      <c r="C70" s="105" t="s">
        <v>176</v>
      </c>
      <c r="D70" s="56">
        <f>D71</f>
        <v>63700</v>
      </c>
      <c r="E70" s="56">
        <f>E71</f>
        <v>63700</v>
      </c>
      <c r="F70" s="56">
        <f>F71</f>
        <v>57000</v>
      </c>
      <c r="G70" s="77">
        <f t="shared" si="0"/>
        <v>89.48194662480377</v>
      </c>
    </row>
    <row r="71" spans="1:7" s="4" customFormat="1" ht="51" customHeight="1">
      <c r="A71" s="80">
        <v>801</v>
      </c>
      <c r="B71" s="80" t="s">
        <v>110</v>
      </c>
      <c r="C71" s="106" t="s">
        <v>101</v>
      </c>
      <c r="D71" s="57">
        <v>63700</v>
      </c>
      <c r="E71" s="57">
        <v>63700</v>
      </c>
      <c r="F71" s="57">
        <v>57000</v>
      </c>
      <c r="G71" s="77">
        <f t="shared" si="0"/>
        <v>89.48194662480377</v>
      </c>
    </row>
    <row r="72" spans="1:7" s="4" customFormat="1" ht="25.5">
      <c r="A72" s="54">
        <v>801</v>
      </c>
      <c r="B72" s="54" t="s">
        <v>111</v>
      </c>
      <c r="C72" s="105" t="s">
        <v>112</v>
      </c>
      <c r="D72" s="57">
        <f>D74+D75</f>
        <v>0</v>
      </c>
      <c r="E72" s="56">
        <f>E74+E75</f>
        <v>66788</v>
      </c>
      <c r="F72" s="56">
        <f>F74+F75</f>
        <v>66788</v>
      </c>
      <c r="G72" s="77">
        <f t="shared" si="0"/>
        <v>100</v>
      </c>
    </row>
    <row r="73" spans="1:7" s="4" customFormat="1" ht="84" customHeight="1" hidden="1">
      <c r="A73" s="107">
        <v>801</v>
      </c>
      <c r="B73" s="107" t="s">
        <v>178</v>
      </c>
      <c r="C73" s="108" t="s">
        <v>182</v>
      </c>
      <c r="D73" s="109"/>
      <c r="E73" s="109"/>
      <c r="F73" s="110"/>
      <c r="G73" s="77" t="e">
        <f t="shared" si="0"/>
        <v>#DIV/0!</v>
      </c>
    </row>
    <row r="74" spans="1:7" s="4" customFormat="1" ht="1.5" customHeight="1" hidden="1">
      <c r="A74" s="80">
        <v>801</v>
      </c>
      <c r="B74" s="80" t="s">
        <v>113</v>
      </c>
      <c r="C74" s="106" t="s">
        <v>89</v>
      </c>
      <c r="D74" s="57">
        <v>0</v>
      </c>
      <c r="E74" s="57">
        <f t="shared" si="1"/>
        <v>0</v>
      </c>
      <c r="F74" s="57">
        <v>0</v>
      </c>
      <c r="G74" s="77" t="e">
        <f aca="true" t="shared" si="2" ref="G74:G83">F74/E74*100</f>
        <v>#DIV/0!</v>
      </c>
    </row>
    <row r="75" spans="1:7" s="4" customFormat="1" ht="33" customHeight="1">
      <c r="A75" s="80">
        <v>801</v>
      </c>
      <c r="B75" s="80" t="s">
        <v>114</v>
      </c>
      <c r="C75" s="106" t="s">
        <v>91</v>
      </c>
      <c r="D75" s="57"/>
      <c r="E75" s="57">
        <v>66788</v>
      </c>
      <c r="F75" s="57">
        <f>D75+E75</f>
        <v>66788</v>
      </c>
      <c r="G75" s="77">
        <f t="shared" si="2"/>
        <v>100</v>
      </c>
    </row>
    <row r="76" spans="1:7" s="4" customFormat="1" ht="12.75" customHeight="1" hidden="1">
      <c r="A76" s="111"/>
      <c r="B76" s="54"/>
      <c r="C76" s="76"/>
      <c r="D76" s="57">
        <v>0</v>
      </c>
      <c r="E76" s="57">
        <f t="shared" si="1"/>
        <v>0</v>
      </c>
      <c r="F76" s="56"/>
      <c r="G76" s="77" t="e">
        <f t="shared" si="2"/>
        <v>#DIV/0!</v>
      </c>
    </row>
    <row r="77" spans="1:7" s="4" customFormat="1" ht="81.75" customHeight="1" hidden="1">
      <c r="A77" s="80">
        <v>801</v>
      </c>
      <c r="B77" s="80" t="s">
        <v>115</v>
      </c>
      <c r="C77" s="112" t="s">
        <v>183</v>
      </c>
      <c r="D77" s="56">
        <f>D78</f>
        <v>0</v>
      </c>
      <c r="E77" s="57">
        <f t="shared" si="1"/>
        <v>0</v>
      </c>
      <c r="F77" s="57">
        <v>0</v>
      </c>
      <c r="G77" s="77" t="e">
        <f t="shared" si="2"/>
        <v>#DIV/0!</v>
      </c>
    </row>
    <row r="78" spans="1:7" s="4" customFormat="1" ht="54" customHeight="1" hidden="1">
      <c r="A78" s="54">
        <v>801</v>
      </c>
      <c r="B78" s="54" t="s">
        <v>139</v>
      </c>
      <c r="C78" s="113" t="s">
        <v>128</v>
      </c>
      <c r="D78" s="57"/>
      <c r="E78" s="57">
        <f t="shared" si="1"/>
        <v>0</v>
      </c>
      <c r="F78" s="56">
        <f>F79</f>
        <v>0</v>
      </c>
      <c r="G78" s="77" t="e">
        <f t="shared" si="2"/>
        <v>#DIV/0!</v>
      </c>
    </row>
    <row r="79" spans="1:7" s="4" customFormat="1" ht="52.5" customHeight="1" hidden="1">
      <c r="A79" s="80">
        <v>801</v>
      </c>
      <c r="B79" s="80" t="s">
        <v>140</v>
      </c>
      <c r="C79" s="112" t="s">
        <v>125</v>
      </c>
      <c r="D79" s="57">
        <v>146965</v>
      </c>
      <c r="E79" s="57">
        <f t="shared" si="1"/>
        <v>-146965</v>
      </c>
      <c r="F79" s="57"/>
      <c r="G79" s="77">
        <f t="shared" si="2"/>
        <v>0</v>
      </c>
    </row>
    <row r="80" spans="1:7" s="4" customFormat="1" ht="28.5" customHeight="1" hidden="1">
      <c r="A80" s="54">
        <v>801</v>
      </c>
      <c r="B80" s="54" t="s">
        <v>111</v>
      </c>
      <c r="C80" s="114" t="s">
        <v>162</v>
      </c>
      <c r="D80" s="56">
        <f>D81</f>
        <v>0</v>
      </c>
      <c r="E80" s="56">
        <f t="shared" si="1"/>
        <v>0</v>
      </c>
      <c r="F80" s="56">
        <f>F81</f>
        <v>0</v>
      </c>
      <c r="G80" s="77" t="e">
        <f t="shared" si="2"/>
        <v>#DIV/0!</v>
      </c>
    </row>
    <row r="81" spans="1:7" s="4" customFormat="1" ht="33.75" customHeight="1" hidden="1">
      <c r="A81" s="80">
        <v>801</v>
      </c>
      <c r="B81" s="115" t="s">
        <v>99</v>
      </c>
      <c r="C81" s="116" t="s">
        <v>169</v>
      </c>
      <c r="D81" s="57">
        <v>0</v>
      </c>
      <c r="E81" s="57">
        <f>F81-D81</f>
        <v>0</v>
      </c>
      <c r="F81" s="57">
        <v>0</v>
      </c>
      <c r="G81" s="77" t="e">
        <f t="shared" si="2"/>
        <v>#DIV/0!</v>
      </c>
    </row>
    <row r="82" spans="1:7" s="4" customFormat="1" ht="52.5" customHeight="1">
      <c r="A82" s="80">
        <v>801</v>
      </c>
      <c r="B82" s="80" t="s">
        <v>139</v>
      </c>
      <c r="C82" s="112" t="s">
        <v>128</v>
      </c>
      <c r="D82" s="56">
        <f>D83</f>
        <v>-14182.59</v>
      </c>
      <c r="E82" s="56">
        <f>E83</f>
        <v>-14182.59</v>
      </c>
      <c r="F82" s="56">
        <f>F83</f>
        <v>-14182.59</v>
      </c>
      <c r="G82" s="77">
        <f t="shared" si="2"/>
        <v>100</v>
      </c>
    </row>
    <row r="83" spans="1:7" s="4" customFormat="1" ht="52.5" customHeight="1">
      <c r="A83" s="80">
        <v>801</v>
      </c>
      <c r="B83" s="80" t="s">
        <v>140</v>
      </c>
      <c r="C83" s="112" t="s">
        <v>177</v>
      </c>
      <c r="D83" s="56">
        <v>-14182.59</v>
      </c>
      <c r="E83" s="57">
        <v>-14182.59</v>
      </c>
      <c r="F83" s="57">
        <v>-14182.59</v>
      </c>
      <c r="G83" s="77">
        <f t="shared" si="2"/>
        <v>100</v>
      </c>
    </row>
    <row r="84" spans="1:7" s="1" customFormat="1" ht="12.75">
      <c r="A84" s="54"/>
      <c r="B84" s="54"/>
      <c r="C84" s="117" t="s">
        <v>170</v>
      </c>
      <c r="D84" s="56">
        <f>D64+D7</f>
        <v>3154955.41</v>
      </c>
      <c r="E84" s="56">
        <f>E64+E7</f>
        <v>3154955.41</v>
      </c>
      <c r="F84" s="56">
        <f>F64+F7</f>
        <v>2928362.17</v>
      </c>
      <c r="G84" s="77"/>
    </row>
    <row r="85" spans="1:6" s="1" customFormat="1" ht="15.75">
      <c r="A85" s="58"/>
      <c r="B85" s="59"/>
      <c r="C85" s="60"/>
      <c r="D85" s="48"/>
      <c r="E85" s="60"/>
      <c r="F85" s="59"/>
    </row>
    <row r="86" ht="14.25">
      <c r="D86" s="72"/>
    </row>
    <row r="87" spans="1:6" ht="25.5" customHeight="1">
      <c r="A87" s="136"/>
      <c r="B87" s="137"/>
      <c r="C87" s="137"/>
      <c r="D87" s="137"/>
      <c r="E87" s="137"/>
      <c r="F87" s="61"/>
    </row>
    <row r="88" spans="1:6" ht="24" customHeight="1">
      <c r="A88" s="138"/>
      <c r="B88" s="138"/>
      <c r="C88" s="138"/>
      <c r="D88" s="138"/>
      <c r="E88" s="138"/>
      <c r="F88" s="61"/>
    </row>
    <row r="89" spans="1:6" ht="12.75" customHeight="1">
      <c r="A89" s="62"/>
      <c r="B89" s="14"/>
      <c r="C89" s="63"/>
      <c r="D89" s="64"/>
      <c r="E89" s="63"/>
      <c r="F89" s="61"/>
    </row>
    <row r="90" spans="1:6" ht="12.75" customHeight="1">
      <c r="A90" s="62"/>
      <c r="B90" s="63"/>
      <c r="C90" s="63"/>
      <c r="D90" s="64"/>
      <c r="E90" s="63"/>
      <c r="F90" s="61"/>
    </row>
    <row r="91" spans="1:6" ht="12.75" customHeight="1">
      <c r="A91" s="62"/>
      <c r="B91" s="14"/>
      <c r="C91" s="63"/>
      <c r="D91" s="64"/>
      <c r="E91" s="63"/>
      <c r="F91" s="61"/>
    </row>
    <row r="92" spans="1:6" ht="15">
      <c r="A92" s="62"/>
      <c r="B92" s="63"/>
      <c r="C92" s="63"/>
      <c r="D92" s="64"/>
      <c r="E92" s="63"/>
      <c r="F92" s="61"/>
    </row>
    <row r="93" spans="1:6" ht="26.25" customHeight="1">
      <c r="A93" s="135"/>
      <c r="B93" s="65"/>
      <c r="C93" s="65"/>
      <c r="D93" s="66"/>
      <c r="E93" s="65"/>
      <c r="F93" s="65"/>
    </row>
    <row r="94" ht="15">
      <c r="A94" s="135"/>
    </row>
  </sheetData>
  <sheetProtection/>
  <mergeCells count="6">
    <mergeCell ref="E1:F1"/>
    <mergeCell ref="E2:G2"/>
    <mergeCell ref="A3:F3"/>
    <mergeCell ref="A87:E87"/>
    <mergeCell ref="A88:E88"/>
    <mergeCell ref="A93:A94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Республики Алтай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User</cp:lastModifiedBy>
  <cp:lastPrinted>2017-02-09T02:52:21Z</cp:lastPrinted>
  <dcterms:created xsi:type="dcterms:W3CDTF">2010-03-10T08:03:14Z</dcterms:created>
  <dcterms:modified xsi:type="dcterms:W3CDTF">2017-03-09T08:39:21Z</dcterms:modified>
  <cp:category/>
  <cp:version/>
  <cp:contentType/>
  <cp:contentStatus/>
</cp:coreProperties>
</file>