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20" windowHeight="8010" activeTab="0"/>
  </bookViews>
  <sheets>
    <sheet name="Реестр ВЦП" sheetId="1" r:id="rId1"/>
  </sheets>
  <definedNames>
    <definedName name="_xlnm.Print_Area" localSheetId="0">'Реестр ВЦП'!$A$1:$IK$205</definedName>
  </definedNames>
  <calcPr fullCalcOnLoad="1"/>
</workbook>
</file>

<file path=xl/sharedStrings.xml><?xml version="1.0" encoding="utf-8"?>
<sst xmlns="http://schemas.openxmlformats.org/spreadsheetml/2006/main" count="306" uniqueCount="184">
  <si>
    <t>№</t>
  </si>
  <si>
    <t>Объем финансирования, тыс. рублей</t>
  </si>
  <si>
    <t>Сумма отклонения объема финансирования</t>
  </si>
  <si>
    <t>Объем финансирования по КЦСР Приложение №10 к 67 - РЗ</t>
  </si>
  <si>
    <t>КЦСР</t>
  </si>
  <si>
    <t xml:space="preserve">Данные согласно прогамме АС Бюджет </t>
  </si>
  <si>
    <t>не вносились</t>
  </si>
  <si>
    <t>622 51 00</t>
  </si>
  <si>
    <t>Федеральный бюджет</t>
  </si>
  <si>
    <t>Республиканский бюджет</t>
  </si>
  <si>
    <t>Внебюджетные средства</t>
  </si>
  <si>
    <t>002 04 00</t>
  </si>
  <si>
    <t>622 72 00</t>
  </si>
  <si>
    <t>622 73 00</t>
  </si>
  <si>
    <t>622 71 00</t>
  </si>
  <si>
    <t>622 76 00</t>
  </si>
  <si>
    <t>622 75 00</t>
  </si>
  <si>
    <t>622 77 00</t>
  </si>
  <si>
    <t>622 74 00</t>
  </si>
  <si>
    <t>622 80 01</t>
  </si>
  <si>
    <t>622 80 03,622 80 02</t>
  </si>
  <si>
    <t>622 63 00</t>
  </si>
  <si>
    <t>622 32 01</t>
  </si>
  <si>
    <t>622 32 00</t>
  </si>
  <si>
    <t>622 30 00</t>
  </si>
  <si>
    <t>622 33 00</t>
  </si>
  <si>
    <t>622 91 02</t>
  </si>
  <si>
    <t>622 61 00</t>
  </si>
  <si>
    <t>622 10 08</t>
  </si>
  <si>
    <t>622 10 05</t>
  </si>
  <si>
    <t>622 10 03</t>
  </si>
  <si>
    <t>622 10 01</t>
  </si>
  <si>
    <t>622 52 02</t>
  </si>
  <si>
    <t>бюджет муниципального образования</t>
  </si>
  <si>
    <t>Развитие культуры</t>
  </si>
  <si>
    <t>Развитие физической культуры и спорта</t>
  </si>
  <si>
    <t>Развитие образования</t>
  </si>
  <si>
    <t>Развитие взаимодействия органов местного самоуправления и общества</t>
  </si>
  <si>
    <t xml:space="preserve">ВЦП  "Развитие взаимодействия органов местного самоуправления и общества через информирование в средствах массовой информации: газеты Уймонские вести и радио "Беловодье"  на 2013 - 2015 годы", всего:  </t>
  </si>
  <si>
    <t>Приказ от 08.12.2014 г. № 461</t>
  </si>
  <si>
    <t>Управление муниципальными финансами и муниципальным имуществом</t>
  </si>
  <si>
    <t>Повышение качуства управления муниципальными финансами</t>
  </si>
  <si>
    <t>Повышение качества управления муниципальным имуществом</t>
  </si>
  <si>
    <t>Повышение эффективности систем жизнеобеспечения</t>
  </si>
  <si>
    <t>Развитие жилищно - коммунального комплекса</t>
  </si>
  <si>
    <t>Энергосбережение и повышение энергетической эффективности</t>
  </si>
  <si>
    <t>Развитие внутренней инфраструктуры</t>
  </si>
  <si>
    <t>ВЦП «Защита населения от негативного воздействия и ликвидации ее последствий МО "Усть-Коксинский район" Республика Алтай на 2013-2015 годы», всего:</t>
  </si>
  <si>
    <t>Правовые акты утверждающие ВЦП</t>
  </si>
  <si>
    <t>МП "Экономическое развитие"</t>
  </si>
  <si>
    <t>МП "Социальное развитие"</t>
  </si>
  <si>
    <t>Наименование ведомственной целевой программыпрограммы</t>
  </si>
  <si>
    <t>Об утверждении ведомственной целевой программы</t>
  </si>
  <si>
    <t>О внесении изменений в ведомственную целевую программу</t>
  </si>
  <si>
    <t>О досрочном прекращении ведомственной целевой программы</t>
  </si>
  <si>
    <t>Итого по всем ВЦП</t>
  </si>
  <si>
    <t>Подпрограмма "Развитие агропромышленного комплекса"</t>
  </si>
  <si>
    <t>Подпрограмма "Создание условий для развития инвестиционнонго, инновационного и имиджевого потенциала"</t>
  </si>
  <si>
    <t>04.03.2016 год</t>
  </si>
  <si>
    <t>27.05.2016 год</t>
  </si>
  <si>
    <t>Приказ от 14.10.2015г. № 26</t>
  </si>
  <si>
    <t>2016 год</t>
  </si>
  <si>
    <t xml:space="preserve">Приказ от 13.04.2016 год, № 08; </t>
  </si>
  <si>
    <t>2017 год</t>
  </si>
  <si>
    <t xml:space="preserve">2018 год </t>
  </si>
  <si>
    <t>Распоряжение от 24.12.2013г.№ 418/13</t>
  </si>
  <si>
    <t xml:space="preserve">Распоряжение от 17.05.2016г. № 120; </t>
  </si>
  <si>
    <t xml:space="preserve">Распоряжение от 17.05.2016г. № 119; </t>
  </si>
  <si>
    <t>Приказ от 25.12.2013 г. № 57</t>
  </si>
  <si>
    <t>Приказ от 25.12.2013 г. № 51</t>
  </si>
  <si>
    <t>Приказ от 25.12.2013 г. № 55</t>
  </si>
  <si>
    <t>Приказ от 25.12.2013 г. № 54</t>
  </si>
  <si>
    <t>Распоряжение от 30.12.2013г. № 430/7</t>
  </si>
  <si>
    <t>ВЦП «Повышение уровня и качества предоставления библиотечных услуг в МО "усть-Коксинский район" РА на 2016-2018 годы»</t>
  </si>
  <si>
    <t>ВЦП «Сохранение и развитие  культурно - исторического наследия МО "Усть-Коксинский район"  Республики Алтай на 2016-2018 годы»</t>
  </si>
  <si>
    <t>ВЦП «Сохранение и развитие культурно - досуговой деятельности МО "Усть-Коксинский район" Республики Алтай на 2016-2018 годы»</t>
  </si>
  <si>
    <t>ВЦП «Обеспечение сохранности зданий и сооружений, строительство(реконструкция) зданий учреждений культуры МО "Усть-Коксинский район"  Республике Алтай на 2016-2018 годы»</t>
  </si>
  <si>
    <t>ВЦП   "Развитие физической культуры и массового спорта МО "Усть-Коксинский район" РА на 2016 - 2018 годы"</t>
  </si>
  <si>
    <t>Приказ  от 17.02.2014г. № 63</t>
  </si>
  <si>
    <t>ВЦП «Развитие дополнительного образования физкультурно с- спортивного направления в МО "Усть-Коксинский район"  Республики Алтай в 2016-2018 годах»</t>
  </si>
  <si>
    <t>Приказ от 17.02.2014г. № 60</t>
  </si>
  <si>
    <t>ВЦП «Развитие дошкольного образования МО "Усть-Коксинский район"  Республике Алтай в 2013 - 2015 годах»</t>
  </si>
  <si>
    <t>ВЦП «Развитие общего образования МО "Усть-Коксинский район"  Республики Алтай в 2016-2018 годах»</t>
  </si>
  <si>
    <t>ВЦП "Создание условий для успешной социализации и эффективной самоорганизации молодежи в МО "Усть-Коксинский район"  Республики Алтай государственными учреждениями на 2016-2018 годы»</t>
  </si>
  <si>
    <t>ВЦП «Обеспечение сохранности зданий и сооружений, строительство, реконструкция и капитальный ремонт объектов образования МО "Усть-Коксинский район"  Республики Алтай  2016-2018 годы»</t>
  </si>
  <si>
    <t>ВЦП «Создание условий для качественного предоставления услуг в сфере отдыха и оздоровления детей "Усть - Коксинский МДСОЛ "Беловодье" на  2016-2018 годы»</t>
  </si>
  <si>
    <t>ВЦП «Создание условий для сохранения и развития дополнительного образования в сфере культуры и искусства МО "Усть-Коксинский район" РА  2016-2018 годы»</t>
  </si>
  <si>
    <t xml:space="preserve">ВЦП "Создание условий для развития творческих способностей детей в системе дополнительного образования МО "Усть-Коксинский район"  Республики Алтай  на 2016 - 2018 годы" </t>
  </si>
  <si>
    <t>Приказ от 25.12.2013 г. № 52</t>
  </si>
  <si>
    <t>ВЦП «Техническое обслуживание, мониторинг и текущий ремонт автоматической пожарной сигнализации, электрооборудования и электрических сетей объектов образования   МО "Усть-Коксинский район" РА  2016-2018 годы»</t>
  </si>
  <si>
    <t>ВЦП «Создание   условий для развития и дальнейшего совершенствования архивного дела МО "Усть-Коксинский район"  Республика Алтай на 2016-2018 годы»</t>
  </si>
  <si>
    <t>Постановление от 28.02.2014г. № 111/1</t>
  </si>
  <si>
    <t>ВЦП "Развитие взаимодействия межведомственных органов, работающих с разными категориями жителей района на Республики Алтай на 2016-2018 годы"</t>
  </si>
  <si>
    <t>Постановление от 06.06.2013г. № 353/2</t>
  </si>
  <si>
    <t xml:space="preserve">ВЦП  "Развитие муниципальной службы на территории МО "Усть-Коксинский район" РА в 2016 - 2018 годы" </t>
  </si>
  <si>
    <t xml:space="preserve">Постановление от 24.05.2016г. № 203, Постановление от 10.06.2016 № 226 </t>
  </si>
  <si>
    <t>Постановление от 04.12.2013г. № 917/2</t>
  </si>
  <si>
    <t xml:space="preserve">ВЦП  "Формирование доступной среды для инвалидов и других маломобильных групп населения МО "Усть-Коксинский район" РА в 2016 - 2018 годы" </t>
  </si>
  <si>
    <t>АВЦП «Повышение эффективности муниципального управления" в Управление образования и молодежной политики Администрации МО "Усть-Коксинский район" РА на 2016-2018 годы»</t>
  </si>
  <si>
    <t>АВЦП «Повышение эффективности управления в отделе культуры Администрации МО "Усть-Коксинский район" РА на 2016-2018 годы»</t>
  </si>
  <si>
    <t>АВЦП «Повышение эффективности управления в финансовом органе" на 2016-2018 годы»</t>
  </si>
  <si>
    <t>Приказ от 26.12.2013 г. № 7-п</t>
  </si>
  <si>
    <t>ВЦП «Обеспечение сбалансированности и устойчивости бюджета МО "Усть-Коксинский район" Республики Алтай на 2016-2018 годы»</t>
  </si>
  <si>
    <t>Приказ от 26.12.2013 г.№ 4-п</t>
  </si>
  <si>
    <t>ВЦП «Повышение качества финансового менеджмента главных распорядителей бюджета МО "Усть-Коксинский район" Республики Алтай на 2016-2018 годы»</t>
  </si>
  <si>
    <t>Приказ от 26.12.2013 г.№ 5-п</t>
  </si>
  <si>
    <t>ВЦП «Формирование эффективности системы управления и распоряжения муниципальным имуществом МО "Усть-Коксинский район" Республики Алтай на 2016-2018гг.»</t>
  </si>
  <si>
    <t>ВЦП «Повышение эффективности использования земельных участков МО "Усть-Коксинский район" Республики Алтай на 2016-2018 годы»</t>
  </si>
  <si>
    <t>Распоряжение от 30.12.2013г.№ 430/3</t>
  </si>
  <si>
    <t>ВЦП «Развитие и модернизация объектов коммунальной инфраструктуры МО "Усть-Коксинский район" на 2016-2018 годы»</t>
  </si>
  <si>
    <t>Распоряжение от 30.12.2013г.№ 430/5</t>
  </si>
  <si>
    <t>ВЦП «Обеспечение населения доступным и комфортным жильем  МО "Усть-Коксинский район" Республики Алтай на 2016-2018 годы»</t>
  </si>
  <si>
    <t>ВЦП «Развитие транспортной инфраструктуры МО "Усть-Коксинский район" Республики Алтай на 2016-2018 годы»</t>
  </si>
  <si>
    <t>ВЦП «Энергосбережение и повышение энергетической эффективности в бюджетных учреждениях МО "Усть-Коксинский район" Республики Алтай на 2016-2018 годы»</t>
  </si>
  <si>
    <t xml:space="preserve"> Распоряжение от 17.05.2016 г. № 122</t>
  </si>
  <si>
    <t>Распоряжение от 30.12.2013г. № 430/6</t>
  </si>
  <si>
    <t>ВЦП «Энергосбережение и повышение энергетической эффективности в жилищно - коммунальном хозяйстве МО "Усть-Коксинский район" Республики Алтай на 2016-2018 годы»</t>
  </si>
  <si>
    <t>Распоряжение от 17.05.2016г. № 121</t>
  </si>
  <si>
    <t>ВЦП «Развитие и модернизация инфраструктуры МО "Усть-Коксинский район" Республике Алтай на 2016-2018 годы»</t>
  </si>
  <si>
    <t>Распоряжение от 30.12.2013г.№ 430/2</t>
  </si>
  <si>
    <t>АВЦП «Повышение эффективности управления в отделе сельского хозяйства администрации МО "Усть-Коксинский район" РА  на 2016-2018гг.»</t>
  </si>
  <si>
    <t>ВЦП «Развитие агропромышленного комплекса на территории МО "Усть-Коксинский район" РА на 2016-2018 годы»</t>
  </si>
  <si>
    <t xml:space="preserve">                            Реестр ведомственных целевых программ на 2016 - 2018 годы</t>
  </si>
  <si>
    <t>Постановление от 25.04.2016 год, № 130</t>
  </si>
  <si>
    <t>ВЦП «Развитие имиджевого потенциала в МО "Усть-Коксинский район" РА на 2016-2018 годы»</t>
  </si>
  <si>
    <t>ВЦП «Внедрение стандарта деятельности органов местного самоуправления по инвестиционной привлекательности в МО "Усть-Коксинский район" РА на 2016 – 2018 годы»</t>
  </si>
  <si>
    <t>ВЦП «Поддержка малого и среднего предпринимательства на территории МО "Усть-Коксинский район" РА на 2016-2018 годы»</t>
  </si>
  <si>
    <t>Распоряжение от 24.12.2013г. № 418/12</t>
  </si>
  <si>
    <t xml:space="preserve">Приказ от     № </t>
  </si>
  <si>
    <t>Подпрограмма "Развитие конкурентных рынков"</t>
  </si>
  <si>
    <t>иные источники</t>
  </si>
  <si>
    <t>Постановление от 26.12.2013г. № 1008</t>
  </si>
  <si>
    <t>Постановление от 03.06.2016г. № 219, Постановление от 15.06.2016г. № 232, Постановление от 07.09.2016г. № 366.</t>
  </si>
  <si>
    <t>Приказ от 04.03.2016г.    № 13/2</t>
  </si>
  <si>
    <t>Приказ от 25.12.2013 г. № 50</t>
  </si>
  <si>
    <t>Приказ от 04.03.2016г.    № 13/3, Приказ от 27.05.2016г.  № 31/1, Приказ от 01.07.2016г.    № 40/3.</t>
  </si>
  <si>
    <t>Приказ от 04.03.2016г.    № 13/1</t>
  </si>
  <si>
    <t>Приказ от 11.01.2016г.    № 8/3</t>
  </si>
  <si>
    <t>Распоряжение от 31.05.2016 г. № 149/1</t>
  </si>
  <si>
    <t>Приказ от 25.03.2016 г.     № 135/1, Приказ от 22.08.2016 г. № 318/1, Приказ от 07.09.2016 г.     № 340.</t>
  </si>
  <si>
    <t>Приказ от 30.03.2016 г.     № 148, Приказ от 07.07.2016 г. № 293.</t>
  </si>
  <si>
    <t>Приказ от 15.03.2016 г.   № 122/1, Приказ от 22.08.2016 г. № 315/1, Приказ от 07.09.2016 г.   № 339.</t>
  </si>
  <si>
    <t>Приказ от 17.02.2014г. № 61</t>
  </si>
  <si>
    <t>Приказ от 14.03.2016 г.   № 117/1, Приказ от 14.06.2016 г. № 259/1, Приказ от 07.09.2016 г.   № 338.</t>
  </si>
  <si>
    <t>Приказ от 17.02.2014 г. № 62</t>
  </si>
  <si>
    <t>Приказ от 28.03.2016 г.        № 144/1</t>
  </si>
  <si>
    <t>Приказ от 17.02.2014 г. № 64, Постановление от 25.04.2016 г. № 142/1.</t>
  </si>
  <si>
    <t>Приказ от 05.04.2016 г.           № 164/1</t>
  </si>
  <si>
    <t>Приказ от 17.02.2014 г. № 60/1</t>
  </si>
  <si>
    <t>Приказ от 04.04.2016 г.    № 161, Приказ от 17.05.2016 г. № 220</t>
  </si>
  <si>
    <t>Приказ от 28.06.2013 г. № 22 п 3</t>
  </si>
  <si>
    <t>Приказ от 03.01.2016г.         № 01 п. 6,  Приказ от 02.07.2016 г. № 26 п. 2</t>
  </si>
  <si>
    <t>Приказ от 01.07.2016 г.     № 40/4</t>
  </si>
  <si>
    <t>Приказ от 04.04.2016 г.     № 161, Приказ от 07.07.2016 г. № 292.</t>
  </si>
  <si>
    <t xml:space="preserve">Приказ от 11.01.2016 г.       № 8/1 </t>
  </si>
  <si>
    <t>Постановление от 31.05.2016 г. № 214/1</t>
  </si>
  <si>
    <t>Постановление от 03.02.2014 г. № 51/1</t>
  </si>
  <si>
    <t>Постановление от 21.03.2016 г. № 64/1, Постановление от 04.07.2016 г. № 285.</t>
  </si>
  <si>
    <t>Постановление от 23.05.2016 год, № 198/1</t>
  </si>
  <si>
    <t>Постановление от 03.06.2016 г. № 220</t>
  </si>
  <si>
    <t>Изменения не вносились</t>
  </si>
  <si>
    <t>МП Управление муниципальными финансами и муниципальным имуществом</t>
  </si>
  <si>
    <t>Постановление от 26.12.2013 г. № 1010</t>
  </si>
  <si>
    <t>Постановление от 19.02.2016 г. № 30, Постановление от 19.04.2016 г. № 107, Постановление от 13.07.2016 г. № 302, Постановление от 08.08.2016 г. № 333.</t>
  </si>
  <si>
    <t>Приказ от 31.12.2014 г.    № 26-п, Приказ от 29.04.2016 г. № 5/2-п,  Приказ от 13.06.2016 г.        № 7/2-п.</t>
  </si>
  <si>
    <t>Приказ от 31.12.2015 г.     № 38-п, Приказ от 13.06.2016 г. № 7/3-п</t>
  </si>
  <si>
    <t>Распоряжение от 24.12.2013 г. № 418/10</t>
  </si>
  <si>
    <t>Распоряжение от 11.02.2016 г. № 24</t>
  </si>
  <si>
    <t xml:space="preserve">Приказ от 31.12.2015 г.    № 35-п, Приказ от 29.04.2016 г. № 5/1-п, Приказ от 13.06.2016 г.    № 7/1-п, Приказ от 08.08.2016 г. № 12-п. </t>
  </si>
  <si>
    <t>Распоряжение от 31.12.2013 г.  № 432</t>
  </si>
  <si>
    <t>Распоряжение от 19.02.2016 год, № 37, Распоряжение от 29.04.2016 год, № 100/3</t>
  </si>
  <si>
    <t>МП Повышение эффективности систем жизнеобеспечения</t>
  </si>
  <si>
    <t>Постановление от 26.12.2013 г. № 1007</t>
  </si>
  <si>
    <t>Постановление от 04.03.2016 г. № 47, Постановление от 10.06.2016 г. № 225, Постановление от 24.08.2016 г. № 344.</t>
  </si>
  <si>
    <t>Распоряжение от 17.05.2016г. № 125, Распоряжение от 10.06.2016 г. № 161, Распоряжение от 24.08.2016 г. № 251</t>
  </si>
  <si>
    <t>Распоряжение от 17.05.2016г. № 126, Распоряжение от 24.08.2016 г. № 250</t>
  </si>
  <si>
    <t>Распоряжение от 30.12.2013 г.№ 430/4</t>
  </si>
  <si>
    <t>Распоряжение от 30.12.2013 г. № 430/1</t>
  </si>
  <si>
    <t>Постановление от 11.01.2016 г. № 1/1</t>
  </si>
  <si>
    <t>Распоряжение от 17.05.2016г. № 123, Распоряжение от 10.06.2016 г. № 159, Распоряжение от 24.08.2016 г. № 249</t>
  </si>
  <si>
    <t>Распоряжение от 17.05.2016г. № 124, Распоряжение от 10.06.2016 г. № 160, Распоряжение от 24.08.2016 г. № 248</t>
  </si>
  <si>
    <t>Постановление от 31.07.2015 г.  № 512</t>
  </si>
  <si>
    <t xml:space="preserve">Распоряжение от 24.12.2013 г.  № </t>
  </si>
  <si>
    <t>изменения не вносились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</si>
</sst>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[Red]\-#,##0.00;0.00"/>
    <numFmt numFmtId="165" formatCode="000\.00\.000\.0"/>
    <numFmt numFmtId="166" formatCode="00\.00\.00"/>
    <numFmt numFmtId="167" formatCode="000"/>
    <numFmt numFmtId="168" formatCode="0000000"/>
    <numFmt numFmtId="169" formatCode="0000"/>
    <numFmt numFmtId="170" formatCode="0.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0.000"/>
    <numFmt numFmtId="176" formatCode="0.0000"/>
  </numFmts>
  <fonts count="60">
    <font>
      <sz val="10"/>
      <color theme="1"/>
      <name val="Arial Cyr"/>
      <family val="2"/>
    </font>
    <font>
      <sz val="10"/>
      <color indexed="8"/>
      <name val="Arial Cyr"/>
      <family val="2"/>
    </font>
    <font>
      <sz val="10"/>
      <name val="Arial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sz val="18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0"/>
      <color indexed="8"/>
      <name val="Arial Cyr"/>
      <family val="2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2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indexed="8"/>
      <name val="Times New Roman"/>
      <family val="1"/>
    </font>
    <font>
      <sz val="16"/>
      <color indexed="8"/>
      <name val="Arial Cyr"/>
      <family val="2"/>
    </font>
    <font>
      <b/>
      <sz val="10"/>
      <color indexed="8"/>
      <name val="Times New Roman"/>
      <family val="1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u val="single"/>
      <sz val="10"/>
      <color theme="1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u val="single"/>
      <sz val="10"/>
      <color theme="11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6"/>
      <color theme="1"/>
      <name val="Arial Cyr"/>
      <family val="2"/>
    </font>
    <font>
      <b/>
      <sz val="14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4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2" fillId="0" borderId="0">
      <alignment/>
      <protection/>
    </xf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443">
    <xf numFmtId="0" fontId="0" fillId="0" borderId="0" xfId="0" applyAlignment="1">
      <alignment/>
    </xf>
    <xf numFmtId="0" fontId="3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0" fillId="32" borderId="10" xfId="0" applyFill="1" applyBorder="1" applyAlignment="1">
      <alignment/>
    </xf>
    <xf numFmtId="0" fontId="6" fillId="32" borderId="10" xfId="0" applyFont="1" applyFill="1" applyBorder="1" applyAlignment="1">
      <alignment/>
    </xf>
    <xf numFmtId="0" fontId="3" fillId="32" borderId="10" xfId="0" applyFont="1" applyFill="1" applyBorder="1" applyAlignment="1">
      <alignment horizontal="center" vertical="top" wrapText="1"/>
    </xf>
    <xf numFmtId="0" fontId="3" fillId="32" borderId="10" xfId="0" applyFont="1" applyFill="1" applyBorder="1" applyAlignment="1">
      <alignment vertical="top" wrapText="1"/>
    </xf>
    <xf numFmtId="0" fontId="5" fillId="32" borderId="10" xfId="0" applyFont="1" applyFill="1" applyBorder="1" applyAlignment="1">
      <alignment wrapText="1"/>
    </xf>
    <xf numFmtId="0" fontId="5" fillId="32" borderId="10" xfId="0" applyFont="1" applyFill="1" applyBorder="1" applyAlignment="1">
      <alignment horizontal="center" vertical="top" wrapText="1"/>
    </xf>
    <xf numFmtId="0" fontId="5" fillId="32" borderId="10" xfId="0" applyFont="1" applyFill="1" applyBorder="1" applyAlignment="1">
      <alignment vertical="top" wrapText="1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wrapText="1"/>
    </xf>
    <xf numFmtId="0" fontId="3" fillId="32" borderId="10" xfId="0" applyFont="1" applyFill="1" applyBorder="1" applyAlignment="1">
      <alignment vertical="top" wrapText="1"/>
    </xf>
    <xf numFmtId="0" fontId="5" fillId="32" borderId="10" xfId="0" applyFont="1" applyFill="1" applyBorder="1" applyAlignment="1">
      <alignment vertical="top"/>
    </xf>
    <xf numFmtId="0" fontId="5" fillId="32" borderId="10" xfId="0" applyFont="1" applyFill="1" applyBorder="1" applyAlignment="1">
      <alignment/>
    </xf>
    <xf numFmtId="0" fontId="5" fillId="32" borderId="10" xfId="0" applyFont="1" applyFill="1" applyBorder="1" applyAlignment="1">
      <alignment vertical="top" wrapText="1"/>
    </xf>
    <xf numFmtId="0" fontId="5" fillId="32" borderId="10" xfId="0" applyFont="1" applyFill="1" applyBorder="1" applyAlignment="1">
      <alignment wrapText="1"/>
    </xf>
    <xf numFmtId="0" fontId="3" fillId="32" borderId="10" xfId="0" applyFont="1" applyFill="1" applyBorder="1" applyAlignment="1">
      <alignment wrapText="1"/>
    </xf>
    <xf numFmtId="0" fontId="0" fillId="32" borderId="10" xfId="0" applyFill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5" fillId="32" borderId="10" xfId="0" applyFont="1" applyFill="1" applyBorder="1" applyAlignment="1">
      <alignment horizontal="center" wrapText="1"/>
    </xf>
    <xf numFmtId="0" fontId="0" fillId="32" borderId="10" xfId="0" applyFill="1" applyBorder="1" applyAlignment="1">
      <alignment horizontal="center" vertical="center"/>
    </xf>
    <xf numFmtId="0" fontId="0" fillId="32" borderId="10" xfId="0" applyFill="1" applyBorder="1" applyAlignment="1">
      <alignment wrapText="1"/>
    </xf>
    <xf numFmtId="0" fontId="0" fillId="32" borderId="10" xfId="0" applyFill="1" applyBorder="1" applyAlignment="1">
      <alignment/>
    </xf>
    <xf numFmtId="0" fontId="3" fillId="0" borderId="10" xfId="0" applyFont="1" applyBorder="1" applyAlignment="1">
      <alignment vertical="top" wrapText="1"/>
    </xf>
    <xf numFmtId="0" fontId="3" fillId="32" borderId="10" xfId="0" applyFont="1" applyFill="1" applyBorder="1" applyAlignment="1">
      <alignment vertical="top" wrapText="1"/>
    </xf>
    <xf numFmtId="2" fontId="3" fillId="32" borderId="10" xfId="0" applyNumberFormat="1" applyFont="1" applyFill="1" applyBorder="1" applyAlignment="1">
      <alignment horizontal="center" vertical="center" wrapText="1"/>
    </xf>
    <xf numFmtId="0" fontId="0" fillId="32" borderId="11" xfId="0" applyFill="1" applyBorder="1" applyAlignment="1">
      <alignment/>
    </xf>
    <xf numFmtId="0" fontId="3" fillId="0" borderId="12" xfId="0" applyFont="1" applyBorder="1" applyAlignment="1">
      <alignment vertical="top" wrapText="1"/>
    </xf>
    <xf numFmtId="0" fontId="3" fillId="32" borderId="12" xfId="0" applyFont="1" applyFill="1" applyBorder="1" applyAlignment="1">
      <alignment vertical="top" wrapText="1"/>
    </xf>
    <xf numFmtId="2" fontId="3" fillId="32" borderId="12" xfId="0" applyNumberFormat="1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vertical="top" wrapText="1"/>
    </xf>
    <xf numFmtId="0" fontId="5" fillId="32" borderId="12" xfId="0" applyFont="1" applyFill="1" applyBorder="1" applyAlignment="1">
      <alignment wrapText="1"/>
    </xf>
    <xf numFmtId="0" fontId="3" fillId="32" borderId="13" xfId="0" applyFont="1" applyFill="1" applyBorder="1" applyAlignment="1">
      <alignment vertical="top" wrapText="1"/>
    </xf>
    <xf numFmtId="0" fontId="5" fillId="32" borderId="13" xfId="0" applyFont="1" applyFill="1" applyBorder="1" applyAlignment="1">
      <alignment wrapText="1"/>
    </xf>
    <xf numFmtId="0" fontId="3" fillId="32" borderId="13" xfId="0" applyFont="1" applyFill="1" applyBorder="1" applyAlignment="1">
      <alignment wrapText="1"/>
    </xf>
    <xf numFmtId="0" fontId="5" fillId="32" borderId="12" xfId="0" applyFont="1" applyFill="1" applyBorder="1" applyAlignment="1">
      <alignment horizontal="center" vertical="top" wrapText="1"/>
    </xf>
    <xf numFmtId="0" fontId="5" fillId="32" borderId="12" xfId="0" applyFont="1" applyFill="1" applyBorder="1" applyAlignment="1">
      <alignment vertical="top" wrapText="1"/>
    </xf>
    <xf numFmtId="2" fontId="3" fillId="32" borderId="10" xfId="0" applyNumberFormat="1" applyFont="1" applyFill="1" applyBorder="1" applyAlignment="1">
      <alignment horizontal="center" wrapText="1"/>
    </xf>
    <xf numFmtId="2" fontId="3" fillId="32" borderId="10" xfId="0" applyNumberFormat="1" applyFont="1" applyFill="1" applyBorder="1" applyAlignment="1">
      <alignment horizontal="center" vertical="top" wrapText="1"/>
    </xf>
    <xf numFmtId="2" fontId="10" fillId="32" borderId="13" xfId="0" applyNumberFormat="1" applyFont="1" applyFill="1" applyBorder="1" applyAlignment="1">
      <alignment horizontal="center" vertical="center" wrapText="1"/>
    </xf>
    <xf numFmtId="2" fontId="10" fillId="32" borderId="10" xfId="0" applyNumberFormat="1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0" fillId="32" borderId="10" xfId="0" applyFill="1" applyBorder="1" applyAlignment="1">
      <alignment horizontal="center" vertical="center"/>
    </xf>
    <xf numFmtId="0" fontId="3" fillId="32" borderId="14" xfId="0" applyFont="1" applyFill="1" applyBorder="1" applyAlignment="1">
      <alignment vertical="top" wrapText="1"/>
    </xf>
    <xf numFmtId="2" fontId="3" fillId="32" borderId="14" xfId="0" applyNumberFormat="1" applyFont="1" applyFill="1" applyBorder="1" applyAlignment="1">
      <alignment horizontal="center" vertical="center" wrapText="1"/>
    </xf>
    <xf numFmtId="0" fontId="10" fillId="32" borderId="15" xfId="0" applyFont="1" applyFill="1" applyBorder="1" applyAlignment="1">
      <alignment horizontal="center" vertical="top" wrapText="1"/>
    </xf>
    <xf numFmtId="0" fontId="10" fillId="32" borderId="16" xfId="0" applyFont="1" applyFill="1" applyBorder="1" applyAlignment="1">
      <alignment horizontal="center" vertical="top" wrapText="1"/>
    </xf>
    <xf numFmtId="0" fontId="11" fillId="32" borderId="15" xfId="0" applyFont="1" applyFill="1" applyBorder="1" applyAlignment="1">
      <alignment horizontal="center" vertical="top" wrapText="1"/>
    </xf>
    <xf numFmtId="0" fontId="11" fillId="32" borderId="16" xfId="0" applyFont="1" applyFill="1" applyBorder="1" applyAlignment="1">
      <alignment horizontal="center" vertical="top" wrapText="1"/>
    </xf>
    <xf numFmtId="0" fontId="3" fillId="32" borderId="13" xfId="0" applyFont="1" applyFill="1" applyBorder="1" applyAlignment="1">
      <alignment horizontal="center" vertical="top" wrapText="1"/>
    </xf>
    <xf numFmtId="0" fontId="0" fillId="32" borderId="12" xfId="0" applyFill="1" applyBorder="1" applyAlignment="1">
      <alignment/>
    </xf>
    <xf numFmtId="0" fontId="0" fillId="32" borderId="10" xfId="0" applyFill="1" applyBorder="1" applyAlignment="1">
      <alignment horizontal="center" vertical="center"/>
    </xf>
    <xf numFmtId="0" fontId="5" fillId="32" borderId="12" xfId="0" applyFont="1" applyFill="1" applyBorder="1" applyAlignment="1">
      <alignment horizontal="center" wrapText="1"/>
    </xf>
    <xf numFmtId="0" fontId="0" fillId="32" borderId="10" xfId="0" applyFill="1" applyBorder="1" applyAlignment="1">
      <alignment horizontal="center"/>
    </xf>
    <xf numFmtId="0" fontId="0" fillId="32" borderId="10" xfId="0" applyFill="1" applyBorder="1" applyAlignment="1">
      <alignment horizontal="center" vertical="center"/>
    </xf>
    <xf numFmtId="2" fontId="5" fillId="32" borderId="10" xfId="0" applyNumberFormat="1" applyFont="1" applyFill="1" applyBorder="1" applyAlignment="1">
      <alignment horizontal="center" wrapText="1"/>
    </xf>
    <xf numFmtId="2" fontId="5" fillId="32" borderId="10" xfId="0" applyNumberFormat="1" applyFont="1" applyFill="1" applyBorder="1" applyAlignment="1">
      <alignment horizontal="center" vertical="top" wrapText="1"/>
    </xf>
    <xf numFmtId="2" fontId="5" fillId="32" borderId="10" xfId="0" applyNumberFormat="1" applyFont="1" applyFill="1" applyBorder="1" applyAlignment="1">
      <alignment horizontal="center" vertical="center" wrapText="1"/>
    </xf>
    <xf numFmtId="2" fontId="3" fillId="32" borderId="10" xfId="0" applyNumberFormat="1" applyFont="1" applyFill="1" applyBorder="1" applyAlignment="1">
      <alignment vertical="top"/>
    </xf>
    <xf numFmtId="2" fontId="0" fillId="0" borderId="0" xfId="0" applyNumberFormat="1" applyAlignment="1">
      <alignment horizontal="center"/>
    </xf>
    <xf numFmtId="0" fontId="10" fillId="0" borderId="16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32" borderId="0" xfId="0" applyFont="1" applyFill="1" applyBorder="1" applyAlignment="1">
      <alignment horizontal="center" wrapText="1"/>
    </xf>
    <xf numFmtId="0" fontId="5" fillId="32" borderId="0" xfId="0" applyFont="1" applyFill="1" applyBorder="1" applyAlignment="1">
      <alignment wrapText="1"/>
    </xf>
    <xf numFmtId="0" fontId="5" fillId="32" borderId="0" xfId="0" applyFont="1" applyFill="1" applyBorder="1" applyAlignment="1">
      <alignment horizontal="center" wrapText="1"/>
    </xf>
    <xf numFmtId="0" fontId="3" fillId="32" borderId="0" xfId="0" applyFont="1" applyFill="1" applyBorder="1" applyAlignment="1">
      <alignment wrapText="1"/>
    </xf>
    <xf numFmtId="0" fontId="0" fillId="32" borderId="17" xfId="0" applyFill="1" applyBorder="1" applyAlignment="1">
      <alignment/>
    </xf>
    <xf numFmtId="0" fontId="0" fillId="32" borderId="13" xfId="0" applyFill="1" applyBorder="1" applyAlignment="1">
      <alignment/>
    </xf>
    <xf numFmtId="0" fontId="0" fillId="32" borderId="13" xfId="0" applyFill="1" applyBorder="1" applyAlignment="1">
      <alignment horizontal="center" vertical="center"/>
    </xf>
    <xf numFmtId="0" fontId="11" fillId="32" borderId="13" xfId="0" applyFont="1" applyFill="1" applyBorder="1" applyAlignment="1">
      <alignment horizontal="center" vertical="top" wrapText="1"/>
    </xf>
    <xf numFmtId="0" fontId="11" fillId="32" borderId="17" xfId="0" applyFont="1" applyFill="1" applyBorder="1" applyAlignment="1">
      <alignment horizontal="center" vertical="top" wrapText="1"/>
    </xf>
    <xf numFmtId="2" fontId="11" fillId="32" borderId="13" xfId="0" applyNumberFormat="1" applyFont="1" applyFill="1" applyBorder="1" applyAlignment="1">
      <alignment horizontal="center" vertical="top" wrapText="1"/>
    </xf>
    <xf numFmtId="0" fontId="11" fillId="32" borderId="0" xfId="0" applyFont="1" applyFill="1" applyBorder="1" applyAlignment="1">
      <alignment horizontal="center" vertical="top" wrapText="1"/>
    </xf>
    <xf numFmtId="2" fontId="12" fillId="32" borderId="13" xfId="0" applyNumberFormat="1" applyFont="1" applyFill="1" applyBorder="1" applyAlignment="1">
      <alignment horizontal="center" vertical="center" wrapText="1"/>
    </xf>
    <xf numFmtId="0" fontId="10" fillId="32" borderId="0" xfId="0" applyFont="1" applyFill="1" applyBorder="1" applyAlignment="1">
      <alignment horizontal="center" vertical="top" wrapText="1"/>
    </xf>
    <xf numFmtId="0" fontId="5" fillId="32" borderId="13" xfId="0" applyFont="1" applyFill="1" applyBorder="1" applyAlignment="1">
      <alignment vertical="top" wrapText="1"/>
    </xf>
    <xf numFmtId="0" fontId="10" fillId="32" borderId="13" xfId="0" applyFont="1" applyFill="1" applyBorder="1" applyAlignment="1">
      <alignment horizontal="center" vertical="top" wrapText="1"/>
    </xf>
    <xf numFmtId="0" fontId="3" fillId="32" borderId="0" xfId="0" applyFont="1" applyFill="1" applyBorder="1" applyAlignment="1">
      <alignment vertical="top" wrapText="1"/>
    </xf>
    <xf numFmtId="2" fontId="3" fillId="32" borderId="10" xfId="0" applyNumberFormat="1" applyFont="1" applyFill="1" applyBorder="1" applyAlignment="1">
      <alignment horizontal="center" wrapText="1"/>
    </xf>
    <xf numFmtId="2" fontId="3" fillId="32" borderId="10" xfId="0" applyNumberFormat="1" applyFont="1" applyFill="1" applyBorder="1" applyAlignment="1">
      <alignment horizontal="center" vertical="center" wrapText="1"/>
    </xf>
    <xf numFmtId="2" fontId="3" fillId="32" borderId="12" xfId="0" applyNumberFormat="1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 vertical="top" wrapText="1"/>
    </xf>
    <xf numFmtId="0" fontId="3" fillId="32" borderId="0" xfId="0" applyFont="1" applyFill="1" applyBorder="1" applyAlignment="1">
      <alignment horizontal="center" vertical="top" wrapText="1"/>
    </xf>
    <xf numFmtId="0" fontId="5" fillId="32" borderId="0" xfId="0" applyFont="1" applyFill="1" applyBorder="1" applyAlignment="1">
      <alignment vertical="top" wrapText="1"/>
    </xf>
    <xf numFmtId="0" fontId="5" fillId="32" borderId="0" xfId="0" applyFont="1" applyFill="1" applyBorder="1" applyAlignment="1">
      <alignment horizontal="center" vertical="top" wrapText="1"/>
    </xf>
    <xf numFmtId="2" fontId="10" fillId="32" borderId="12" xfId="0" applyNumberFormat="1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top" wrapText="1"/>
    </xf>
    <xf numFmtId="0" fontId="0" fillId="32" borderId="10" xfId="0" applyFill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4" fillId="32" borderId="10" xfId="0" applyFont="1" applyFill="1" applyBorder="1" applyAlignment="1">
      <alignment vertical="top" wrapText="1"/>
    </xf>
    <xf numFmtId="0" fontId="3" fillId="32" borderId="10" xfId="0" applyFont="1" applyFill="1" applyBorder="1" applyAlignment="1">
      <alignment horizontal="left" vertical="top" wrapText="1"/>
    </xf>
    <xf numFmtId="0" fontId="3" fillId="32" borderId="14" xfId="0" applyFont="1" applyFill="1" applyBorder="1" applyAlignment="1">
      <alignment horizontal="left" vertical="top" wrapText="1"/>
    </xf>
    <xf numFmtId="0" fontId="3" fillId="32" borderId="13" xfId="0" applyFont="1" applyFill="1" applyBorder="1" applyAlignment="1">
      <alignment horizontal="left" vertical="top" wrapText="1"/>
    </xf>
    <xf numFmtId="0" fontId="3" fillId="32" borderId="10" xfId="0" applyFont="1" applyFill="1" applyBorder="1" applyAlignment="1">
      <alignment horizontal="left" vertical="center" wrapText="1"/>
    </xf>
    <xf numFmtId="0" fontId="3" fillId="0" borderId="14" xfId="0" applyFont="1" applyBorder="1" applyAlignment="1">
      <alignment vertical="top" wrapText="1"/>
    </xf>
    <xf numFmtId="0" fontId="3" fillId="32" borderId="13" xfId="0" applyFont="1" applyFill="1" applyBorder="1" applyAlignment="1">
      <alignment horizontal="left" vertical="top" wrapText="1"/>
    </xf>
    <xf numFmtId="0" fontId="3" fillId="32" borderId="13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vertical="top" wrapText="1"/>
    </xf>
    <xf numFmtId="0" fontId="0" fillId="32" borderId="12" xfId="0" applyFill="1" applyBorder="1" applyAlignment="1">
      <alignment/>
    </xf>
    <xf numFmtId="0" fontId="3" fillId="0" borderId="12" xfId="0" applyFont="1" applyBorder="1" applyAlignment="1">
      <alignment horizontal="center" vertical="top" wrapText="1"/>
    </xf>
    <xf numFmtId="0" fontId="11" fillId="0" borderId="16" xfId="0" applyFont="1" applyBorder="1" applyAlignment="1">
      <alignment horizontal="center" vertical="top" wrapText="1"/>
    </xf>
    <xf numFmtId="2" fontId="11" fillId="32" borderId="18" xfId="0" applyNumberFormat="1" applyFont="1" applyFill="1" applyBorder="1" applyAlignment="1">
      <alignment horizontal="center" vertical="top" wrapText="1"/>
    </xf>
    <xf numFmtId="0" fontId="3" fillId="32" borderId="12" xfId="0" applyFont="1" applyFill="1" applyBorder="1" applyAlignment="1">
      <alignment horizontal="center" vertical="top" wrapText="1"/>
    </xf>
    <xf numFmtId="0" fontId="3" fillId="32" borderId="12" xfId="0" applyFont="1" applyFill="1" applyBorder="1" applyAlignment="1">
      <alignment horizontal="center" vertical="top" wrapText="1"/>
    </xf>
    <xf numFmtId="0" fontId="0" fillId="32" borderId="12" xfId="0" applyFill="1" applyBorder="1" applyAlignment="1">
      <alignment/>
    </xf>
    <xf numFmtId="0" fontId="3" fillId="32" borderId="15" xfId="0" applyFont="1" applyFill="1" applyBorder="1" applyAlignment="1">
      <alignment vertical="top" wrapText="1"/>
    </xf>
    <xf numFmtId="0" fontId="3" fillId="32" borderId="12" xfId="0" applyFont="1" applyFill="1" applyBorder="1" applyAlignment="1">
      <alignment vertical="top" wrapText="1"/>
    </xf>
    <xf numFmtId="0" fontId="0" fillId="0" borderId="0" xfId="0" applyBorder="1" applyAlignment="1">
      <alignment/>
    </xf>
    <xf numFmtId="0" fontId="0" fillId="32" borderId="18" xfId="0" applyFill="1" applyBorder="1" applyAlignment="1">
      <alignment horizontal="center"/>
    </xf>
    <xf numFmtId="0" fontId="0" fillId="32" borderId="18" xfId="0" applyFill="1" applyBorder="1" applyAlignment="1">
      <alignment/>
    </xf>
    <xf numFmtId="0" fontId="0" fillId="32" borderId="19" xfId="0" applyFill="1" applyBorder="1" applyAlignment="1">
      <alignment/>
    </xf>
    <xf numFmtId="0" fontId="0" fillId="32" borderId="15" xfId="0" applyFill="1" applyBorder="1" applyAlignment="1">
      <alignment/>
    </xf>
    <xf numFmtId="0" fontId="0" fillId="0" borderId="12" xfId="0" applyBorder="1" applyAlignment="1">
      <alignment/>
    </xf>
    <xf numFmtId="0" fontId="3" fillId="0" borderId="19" xfId="0" applyFont="1" applyBorder="1" applyAlignment="1">
      <alignment horizontal="center" vertical="top" wrapText="1"/>
    </xf>
    <xf numFmtId="0" fontId="11" fillId="0" borderId="15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2" fontId="11" fillId="0" borderId="13" xfId="0" applyNumberFormat="1" applyFont="1" applyBorder="1" applyAlignment="1">
      <alignment horizontal="center" vertical="top" wrapText="1"/>
    </xf>
    <xf numFmtId="0" fontId="11" fillId="0" borderId="0" xfId="0" applyFont="1" applyBorder="1" applyAlignment="1">
      <alignment vertical="top" wrapText="1"/>
    </xf>
    <xf numFmtId="0" fontId="54" fillId="32" borderId="10" xfId="0" applyFont="1" applyFill="1" applyBorder="1" applyAlignment="1">
      <alignment/>
    </xf>
    <xf numFmtId="0" fontId="54" fillId="32" borderId="14" xfId="0" applyFont="1" applyFill="1" applyBorder="1" applyAlignment="1">
      <alignment/>
    </xf>
    <xf numFmtId="0" fontId="54" fillId="32" borderId="13" xfId="0" applyFont="1" applyFill="1" applyBorder="1" applyAlignment="1">
      <alignment/>
    </xf>
    <xf numFmtId="2" fontId="55" fillId="32" borderId="10" xfId="0" applyNumberFormat="1" applyFont="1" applyFill="1" applyBorder="1" applyAlignment="1">
      <alignment horizontal="center" vertical="center"/>
    </xf>
    <xf numFmtId="2" fontId="56" fillId="32" borderId="10" xfId="0" applyNumberFormat="1" applyFont="1" applyFill="1" applyBorder="1" applyAlignment="1">
      <alignment horizontal="center" vertical="center"/>
    </xf>
    <xf numFmtId="2" fontId="55" fillId="32" borderId="12" xfId="0" applyNumberFormat="1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2" fontId="10" fillId="0" borderId="13" xfId="0" applyNumberFormat="1" applyFont="1" applyBorder="1" applyAlignment="1">
      <alignment horizontal="center" vertical="top" wrapText="1"/>
    </xf>
    <xf numFmtId="0" fontId="10" fillId="32" borderId="17" xfId="0" applyFont="1" applyFill="1" applyBorder="1" applyAlignment="1">
      <alignment horizontal="center" vertical="top" wrapText="1"/>
    </xf>
    <xf numFmtId="2" fontId="55" fillId="32" borderId="10" xfId="0" applyNumberFormat="1" applyFont="1" applyFill="1" applyBorder="1" applyAlignment="1">
      <alignment vertical="center"/>
    </xf>
    <xf numFmtId="0" fontId="0" fillId="32" borderId="20" xfId="0" applyFill="1" applyBorder="1" applyAlignment="1">
      <alignment/>
    </xf>
    <xf numFmtId="0" fontId="0" fillId="32" borderId="12" xfId="0" applyFill="1" applyBorder="1" applyAlignment="1">
      <alignment horizontal="center" vertical="center"/>
    </xf>
    <xf numFmtId="2" fontId="10" fillId="32" borderId="13" xfId="0" applyNumberFormat="1" applyFont="1" applyFill="1" applyBorder="1" applyAlignment="1">
      <alignment horizontal="center" vertical="top" wrapText="1"/>
    </xf>
    <xf numFmtId="0" fontId="0" fillId="32" borderId="12" xfId="0" applyFill="1" applyBorder="1" applyAlignment="1">
      <alignment horizontal="center"/>
    </xf>
    <xf numFmtId="0" fontId="0" fillId="32" borderId="13" xfId="0" applyFill="1" applyBorder="1" applyAlignment="1">
      <alignment horizontal="center"/>
    </xf>
    <xf numFmtId="0" fontId="10" fillId="32" borderId="15" xfId="0" applyFont="1" applyFill="1" applyBorder="1" applyAlignment="1">
      <alignment vertical="top" wrapText="1"/>
    </xf>
    <xf numFmtId="0" fontId="10" fillId="32" borderId="13" xfId="0" applyFont="1" applyFill="1" applyBorder="1" applyAlignment="1">
      <alignment vertical="top" wrapText="1"/>
    </xf>
    <xf numFmtId="0" fontId="10" fillId="32" borderId="16" xfId="0" applyFont="1" applyFill="1" applyBorder="1" applyAlignment="1">
      <alignment vertical="top" wrapText="1"/>
    </xf>
    <xf numFmtId="0" fontId="10" fillId="32" borderId="13" xfId="0" applyFont="1" applyFill="1" applyBorder="1" applyAlignment="1">
      <alignment wrapText="1"/>
    </xf>
    <xf numFmtId="0" fontId="10" fillId="32" borderId="15" xfId="0" applyFont="1" applyFill="1" applyBorder="1" applyAlignment="1">
      <alignment wrapText="1"/>
    </xf>
    <xf numFmtId="0" fontId="10" fillId="32" borderId="17" xfId="0" applyFont="1" applyFill="1" applyBorder="1" applyAlignment="1">
      <alignment wrapText="1"/>
    </xf>
    <xf numFmtId="0" fontId="10" fillId="32" borderId="16" xfId="0" applyFont="1" applyFill="1" applyBorder="1" applyAlignment="1">
      <alignment wrapText="1"/>
    </xf>
    <xf numFmtId="2" fontId="10" fillId="32" borderId="13" xfId="0" applyNumberFormat="1" applyFont="1" applyFill="1" applyBorder="1" applyAlignment="1">
      <alignment horizontal="center" wrapText="1"/>
    </xf>
    <xf numFmtId="0" fontId="3" fillId="0" borderId="15" xfId="0" applyFont="1" applyBorder="1" applyAlignment="1">
      <alignment vertical="top" wrapText="1"/>
    </xf>
    <xf numFmtId="0" fontId="3" fillId="32" borderId="0" xfId="0" applyFont="1" applyFill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2" fontId="10" fillId="32" borderId="14" xfId="0" applyNumberFormat="1" applyFont="1" applyFill="1" applyBorder="1" applyAlignment="1">
      <alignment horizontal="center" vertical="top" wrapText="1"/>
    </xf>
    <xf numFmtId="0" fontId="3" fillId="32" borderId="17" xfId="0" applyFont="1" applyFill="1" applyBorder="1" applyAlignment="1">
      <alignment vertical="top" wrapText="1"/>
    </xf>
    <xf numFmtId="2" fontId="10" fillId="32" borderId="15" xfId="0" applyNumberFormat="1" applyFont="1" applyFill="1" applyBorder="1" applyAlignment="1">
      <alignment horizontal="center" vertical="center" wrapText="1"/>
    </xf>
    <xf numFmtId="2" fontId="12" fillId="32" borderId="15" xfId="0" applyNumberFormat="1" applyFont="1" applyFill="1" applyBorder="1" applyAlignment="1">
      <alignment horizontal="center" vertical="center" wrapText="1"/>
    </xf>
    <xf numFmtId="2" fontId="10" fillId="32" borderId="15" xfId="0" applyNumberFormat="1" applyFont="1" applyFill="1" applyBorder="1" applyAlignment="1">
      <alignment horizontal="center" vertical="top" wrapText="1"/>
    </xf>
    <xf numFmtId="0" fontId="54" fillId="32" borderId="0" xfId="0" applyFont="1" applyFill="1" applyBorder="1" applyAlignment="1">
      <alignment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14" xfId="0" applyBorder="1" applyAlignment="1">
      <alignment/>
    </xf>
    <xf numFmtId="2" fontId="56" fillId="32" borderId="13" xfId="0" applyNumberFormat="1" applyFont="1" applyFill="1" applyBorder="1" applyAlignment="1">
      <alignment horizontal="center" vertical="center"/>
    </xf>
    <xf numFmtId="2" fontId="10" fillId="32" borderId="15" xfId="0" applyNumberFormat="1" applyFont="1" applyFill="1" applyBorder="1" applyAlignment="1">
      <alignment horizontal="center" wrapText="1"/>
    </xf>
    <xf numFmtId="0" fontId="11" fillId="32" borderId="14" xfId="0" applyFont="1" applyFill="1" applyBorder="1" applyAlignment="1">
      <alignment horizontal="center" vertical="top" wrapText="1"/>
    </xf>
    <xf numFmtId="0" fontId="3" fillId="32" borderId="10" xfId="0" applyFont="1" applyFill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55" fillId="0" borderId="13" xfId="0" applyFont="1" applyBorder="1" applyAlignment="1">
      <alignment horizontal="center" vertical="center" wrapText="1"/>
    </xf>
    <xf numFmtId="2" fontId="55" fillId="0" borderId="0" xfId="0" applyNumberFormat="1" applyFont="1" applyAlignment="1">
      <alignment horizontal="center" vertical="center"/>
    </xf>
    <xf numFmtId="0" fontId="0" fillId="32" borderId="10" xfId="0" applyFill="1" applyBorder="1" applyAlignment="1">
      <alignment horizontal="center" vertical="center"/>
    </xf>
    <xf numFmtId="0" fontId="0" fillId="32" borderId="12" xfId="0" applyFill="1" applyBorder="1" applyAlignment="1">
      <alignment horizontal="center" vertical="center"/>
    </xf>
    <xf numFmtId="0" fontId="0" fillId="32" borderId="12" xfId="0" applyFill="1" applyBorder="1" applyAlignment="1">
      <alignment/>
    </xf>
    <xf numFmtId="0" fontId="0" fillId="32" borderId="12" xfId="0" applyFill="1" applyBorder="1" applyAlignment="1">
      <alignment/>
    </xf>
    <xf numFmtId="0" fontId="0" fillId="32" borderId="10" xfId="0" applyFill="1" applyBorder="1" applyAlignment="1">
      <alignment horizontal="center" vertical="center"/>
    </xf>
    <xf numFmtId="0" fontId="3" fillId="32" borderId="15" xfId="0" applyFont="1" applyFill="1" applyBorder="1" applyAlignment="1">
      <alignment horizontal="center" vertical="top" wrapText="1"/>
    </xf>
    <xf numFmtId="0" fontId="0" fillId="32" borderId="10" xfId="0" applyFill="1" applyBorder="1" applyAlignment="1">
      <alignment vertical="center"/>
    </xf>
    <xf numFmtId="0" fontId="0" fillId="32" borderId="18" xfId="0" applyFill="1" applyBorder="1" applyAlignment="1">
      <alignment vertical="center"/>
    </xf>
    <xf numFmtId="2" fontId="14" fillId="32" borderId="13" xfId="0" applyNumberFormat="1" applyFont="1" applyFill="1" applyBorder="1" applyAlignment="1">
      <alignment horizontal="center" vertical="center" wrapText="1"/>
    </xf>
    <xf numFmtId="2" fontId="14" fillId="32" borderId="15" xfId="0" applyNumberFormat="1" applyFont="1" applyFill="1" applyBorder="1" applyAlignment="1">
      <alignment horizontal="center" vertical="center" wrapText="1"/>
    </xf>
    <xf numFmtId="0" fontId="14" fillId="32" borderId="17" xfId="0" applyFont="1" applyFill="1" applyBorder="1" applyAlignment="1">
      <alignment horizontal="center" vertical="center" wrapText="1"/>
    </xf>
    <xf numFmtId="0" fontId="57" fillId="32" borderId="17" xfId="0" applyFont="1" applyFill="1" applyBorder="1" applyAlignment="1">
      <alignment vertical="center"/>
    </xf>
    <xf numFmtId="0" fontId="57" fillId="32" borderId="13" xfId="0" applyFont="1" applyFill="1" applyBorder="1" applyAlignment="1">
      <alignment vertical="center"/>
    </xf>
    <xf numFmtId="0" fontId="57" fillId="32" borderId="13" xfId="0" applyFont="1" applyFill="1" applyBorder="1" applyAlignment="1">
      <alignment horizontal="center" vertical="center"/>
    </xf>
    <xf numFmtId="0" fontId="57" fillId="32" borderId="15" xfId="0" applyFont="1" applyFill="1" applyBorder="1" applyAlignment="1">
      <alignment vertical="center"/>
    </xf>
    <xf numFmtId="0" fontId="13" fillId="32" borderId="13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14" fillId="32" borderId="13" xfId="0" applyFont="1" applyFill="1" applyBorder="1" applyAlignment="1">
      <alignment horizontal="center" vertical="center" wrapText="1"/>
    </xf>
    <xf numFmtId="0" fontId="14" fillId="32" borderId="15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wrapText="1"/>
    </xf>
    <xf numFmtId="2" fontId="14" fillId="32" borderId="14" xfId="0" applyNumberFormat="1" applyFont="1" applyFill="1" applyBorder="1" applyAlignment="1">
      <alignment horizontal="center" vertical="center" wrapText="1"/>
    </xf>
    <xf numFmtId="2" fontId="14" fillId="32" borderId="21" xfId="0" applyNumberFormat="1" applyFont="1" applyFill="1" applyBorder="1" applyAlignment="1">
      <alignment horizontal="center" vertical="center" wrapText="1"/>
    </xf>
    <xf numFmtId="0" fontId="14" fillId="32" borderId="22" xfId="0" applyFont="1" applyFill="1" applyBorder="1" applyAlignment="1">
      <alignment horizontal="center" vertical="center" wrapText="1"/>
    </xf>
    <xf numFmtId="0" fontId="14" fillId="32" borderId="14" xfId="0" applyFont="1" applyFill="1" applyBorder="1" applyAlignment="1">
      <alignment horizontal="center" vertical="center" wrapText="1"/>
    </xf>
    <xf numFmtId="0" fontId="14" fillId="32" borderId="21" xfId="0" applyFont="1" applyFill="1" applyBorder="1" applyAlignment="1">
      <alignment horizontal="center" vertical="center" wrapText="1"/>
    </xf>
    <xf numFmtId="2" fontId="3" fillId="32" borderId="13" xfId="0" applyNumberFormat="1" applyFont="1" applyFill="1" applyBorder="1" applyAlignment="1">
      <alignment horizontal="center" vertical="top" wrapText="1"/>
    </xf>
    <xf numFmtId="2" fontId="3" fillId="32" borderId="13" xfId="0" applyNumberFormat="1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wrapText="1"/>
    </xf>
    <xf numFmtId="0" fontId="54" fillId="32" borderId="10" xfId="0" applyFont="1" applyFill="1" applyBorder="1" applyAlignment="1">
      <alignment horizontal="center"/>
    </xf>
    <xf numFmtId="0" fontId="54" fillId="32" borderId="18" xfId="0" applyFont="1" applyFill="1" applyBorder="1" applyAlignment="1">
      <alignment horizontal="center"/>
    </xf>
    <xf numFmtId="2" fontId="3" fillId="32" borderId="10" xfId="0" applyNumberFormat="1" applyFont="1" applyFill="1" applyBorder="1" applyAlignment="1">
      <alignment horizontal="center" vertical="center" wrapText="1"/>
    </xf>
    <xf numFmtId="0" fontId="54" fillId="32" borderId="18" xfId="0" applyFont="1" applyFill="1" applyBorder="1" applyAlignment="1">
      <alignment/>
    </xf>
    <xf numFmtId="2" fontId="3" fillId="32" borderId="10" xfId="0" applyNumberFormat="1" applyFont="1" applyFill="1" applyBorder="1" applyAlignment="1">
      <alignment horizontal="center" wrapText="1"/>
    </xf>
    <xf numFmtId="0" fontId="54" fillId="0" borderId="10" xfId="0" applyFont="1" applyBorder="1" applyAlignment="1">
      <alignment/>
    </xf>
    <xf numFmtId="0" fontId="54" fillId="0" borderId="18" xfId="0" applyFont="1" applyBorder="1" applyAlignment="1">
      <alignment/>
    </xf>
    <xf numFmtId="0" fontId="54" fillId="0" borderId="11" xfId="0" applyFont="1" applyBorder="1" applyAlignment="1">
      <alignment/>
    </xf>
    <xf numFmtId="0" fontId="54" fillId="0" borderId="0" xfId="0" applyFont="1" applyAlignment="1">
      <alignment/>
    </xf>
    <xf numFmtId="2" fontId="58" fillId="0" borderId="10" xfId="0" applyNumberFormat="1" applyFont="1" applyBorder="1" applyAlignment="1">
      <alignment/>
    </xf>
    <xf numFmtId="0" fontId="59" fillId="0" borderId="0" xfId="0" applyFont="1" applyAlignment="1">
      <alignment/>
    </xf>
    <xf numFmtId="2" fontId="58" fillId="0" borderId="10" xfId="0" applyNumberFormat="1" applyFont="1" applyBorder="1" applyAlignment="1">
      <alignment/>
    </xf>
    <xf numFmtId="0" fontId="58" fillId="0" borderId="10" xfId="0" applyFont="1" applyBorder="1" applyAlignment="1">
      <alignment/>
    </xf>
    <xf numFmtId="0" fontId="54" fillId="32" borderId="11" xfId="0" applyFont="1" applyFill="1" applyBorder="1" applyAlignment="1">
      <alignment/>
    </xf>
    <xf numFmtId="0" fontId="54" fillId="32" borderId="10" xfId="0" applyFont="1" applyFill="1" applyBorder="1" applyAlignment="1">
      <alignment horizontal="center" vertical="center"/>
    </xf>
    <xf numFmtId="2" fontId="3" fillId="32" borderId="12" xfId="0" applyNumberFormat="1" applyFont="1" applyFill="1" applyBorder="1" applyAlignment="1">
      <alignment horizontal="center" vertical="center" wrapText="1"/>
    </xf>
    <xf numFmtId="0" fontId="54" fillId="32" borderId="20" xfId="0" applyFont="1" applyFill="1" applyBorder="1" applyAlignment="1">
      <alignment/>
    </xf>
    <xf numFmtId="0" fontId="54" fillId="32" borderId="12" xfId="0" applyFont="1" applyFill="1" applyBorder="1" applyAlignment="1">
      <alignment/>
    </xf>
    <xf numFmtId="0" fontId="54" fillId="32" borderId="12" xfId="0" applyFont="1" applyFill="1" applyBorder="1" applyAlignment="1">
      <alignment horizontal="center" vertical="center"/>
    </xf>
    <xf numFmtId="0" fontId="54" fillId="32" borderId="19" xfId="0" applyFont="1" applyFill="1" applyBorder="1" applyAlignment="1">
      <alignment/>
    </xf>
    <xf numFmtId="0" fontId="55" fillId="32" borderId="17" xfId="0" applyFont="1" applyFill="1" applyBorder="1" applyAlignment="1">
      <alignment/>
    </xf>
    <xf numFmtId="0" fontId="55" fillId="32" borderId="13" xfId="0" applyFont="1" applyFill="1" applyBorder="1" applyAlignment="1">
      <alignment/>
    </xf>
    <xf numFmtId="0" fontId="55" fillId="32" borderId="13" xfId="0" applyFont="1" applyFill="1" applyBorder="1" applyAlignment="1">
      <alignment horizontal="center" vertical="center"/>
    </xf>
    <xf numFmtId="0" fontId="55" fillId="32" borderId="15" xfId="0" applyFont="1" applyFill="1" applyBorder="1" applyAlignment="1">
      <alignment/>
    </xf>
    <xf numFmtId="2" fontId="0" fillId="32" borderId="10" xfId="0" applyNumberFormat="1" applyFill="1" applyBorder="1" applyAlignment="1">
      <alignment horizontal="center" vertical="center"/>
    </xf>
    <xf numFmtId="2" fontId="58" fillId="0" borderId="18" xfId="0" applyNumberFormat="1" applyFont="1" applyBorder="1" applyAlignment="1">
      <alignment horizontal="center"/>
    </xf>
    <xf numFmtId="2" fontId="58" fillId="0" borderId="23" xfId="0" applyNumberFormat="1" applyFont="1" applyBorder="1" applyAlignment="1">
      <alignment horizontal="center"/>
    </xf>
    <xf numFmtId="2" fontId="58" fillId="0" borderId="11" xfId="0" applyNumberFormat="1" applyFont="1" applyBorder="1" applyAlignment="1">
      <alignment horizontal="center"/>
    </xf>
    <xf numFmtId="2" fontId="3" fillId="32" borderId="12" xfId="0" applyNumberFormat="1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vertical="top" wrapText="1"/>
    </xf>
    <xf numFmtId="0" fontId="3" fillId="32" borderId="12" xfId="0" applyFont="1" applyFill="1" applyBorder="1" applyAlignment="1">
      <alignment horizontal="center" vertical="top" wrapText="1"/>
    </xf>
    <xf numFmtId="0" fontId="3" fillId="32" borderId="10" xfId="0" applyFont="1" applyFill="1" applyBorder="1" applyAlignment="1">
      <alignment vertical="top" wrapText="1"/>
    </xf>
    <xf numFmtId="0" fontId="5" fillId="32" borderId="10" xfId="0" applyFont="1" applyFill="1" applyBorder="1" applyAlignment="1">
      <alignment horizontal="center" wrapText="1"/>
    </xf>
    <xf numFmtId="0" fontId="3" fillId="32" borderId="10" xfId="0" applyFont="1" applyFill="1" applyBorder="1" applyAlignment="1">
      <alignment wrapText="1"/>
    </xf>
    <xf numFmtId="2" fontId="3" fillId="32" borderId="10" xfId="0" applyNumberFormat="1" applyFont="1" applyFill="1" applyBorder="1" applyAlignment="1">
      <alignment horizontal="center" wrapText="1"/>
    </xf>
    <xf numFmtId="0" fontId="3" fillId="32" borderId="10" xfId="0" applyFont="1" applyFill="1" applyBorder="1" applyAlignment="1">
      <alignment horizontal="center" vertical="top" wrapText="1"/>
    </xf>
    <xf numFmtId="2" fontId="3" fillId="32" borderId="10" xfId="0" applyNumberFormat="1" applyFont="1" applyFill="1" applyBorder="1" applyAlignment="1">
      <alignment horizontal="center" vertical="top" wrapText="1"/>
    </xf>
    <xf numFmtId="2" fontId="10" fillId="32" borderId="10" xfId="0" applyNumberFormat="1" applyFont="1" applyFill="1" applyBorder="1" applyAlignment="1">
      <alignment horizontal="center" vertical="center" wrapText="1"/>
    </xf>
    <xf numFmtId="0" fontId="10" fillId="32" borderId="18" xfId="0" applyFont="1" applyFill="1" applyBorder="1" applyAlignment="1">
      <alignment horizontal="center" vertical="top" wrapText="1"/>
    </xf>
    <xf numFmtId="0" fontId="10" fillId="32" borderId="23" xfId="0" applyFont="1" applyFill="1" applyBorder="1" applyAlignment="1">
      <alignment horizontal="center" vertical="top" wrapText="1"/>
    </xf>
    <xf numFmtId="0" fontId="10" fillId="32" borderId="11" xfId="0" applyFont="1" applyFill="1" applyBorder="1" applyAlignment="1">
      <alignment horizontal="center" vertical="top" wrapText="1"/>
    </xf>
    <xf numFmtId="0" fontId="3" fillId="32" borderId="13" xfId="0" applyFont="1" applyFill="1" applyBorder="1" applyAlignment="1">
      <alignment horizontal="center" vertical="top" wrapText="1"/>
    </xf>
    <xf numFmtId="0" fontId="3" fillId="32" borderId="13" xfId="0" applyFont="1" applyFill="1" applyBorder="1" applyAlignment="1">
      <alignment horizontal="center" vertical="top" wrapText="1"/>
    </xf>
    <xf numFmtId="0" fontId="55" fillId="0" borderId="18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2" fontId="10" fillId="32" borderId="15" xfId="0" applyNumberFormat="1" applyFont="1" applyFill="1" applyBorder="1" applyAlignment="1">
      <alignment horizontal="center" vertical="top" wrapText="1"/>
    </xf>
    <xf numFmtId="2" fontId="10" fillId="32" borderId="16" xfId="0" applyNumberFormat="1" applyFont="1" applyFill="1" applyBorder="1" applyAlignment="1">
      <alignment horizontal="center" vertical="top" wrapText="1"/>
    </xf>
    <xf numFmtId="2" fontId="10" fillId="32" borderId="17" xfId="0" applyNumberFormat="1" applyFont="1" applyFill="1" applyBorder="1" applyAlignment="1">
      <alignment horizontal="center" vertical="top" wrapText="1"/>
    </xf>
    <xf numFmtId="0" fontId="10" fillId="32" borderId="18" xfId="0" applyFont="1" applyFill="1" applyBorder="1" applyAlignment="1">
      <alignment horizontal="center" vertical="center" wrapText="1"/>
    </xf>
    <xf numFmtId="0" fontId="10" fillId="32" borderId="23" xfId="0" applyFont="1" applyFill="1" applyBorder="1" applyAlignment="1">
      <alignment horizontal="center" vertical="center" wrapText="1"/>
    </xf>
    <xf numFmtId="0" fontId="10" fillId="32" borderId="11" xfId="0" applyFont="1" applyFill="1" applyBorder="1" applyAlignment="1">
      <alignment horizontal="center" vertical="center" wrapText="1"/>
    </xf>
    <xf numFmtId="0" fontId="11" fillId="32" borderId="18" xfId="0" applyFont="1" applyFill="1" applyBorder="1" applyAlignment="1">
      <alignment horizontal="center" vertical="top" wrapText="1"/>
    </xf>
    <xf numFmtId="0" fontId="11" fillId="32" borderId="23" xfId="0" applyFont="1" applyFill="1" applyBorder="1" applyAlignment="1">
      <alignment horizontal="center" vertical="top" wrapText="1"/>
    </xf>
    <xf numFmtId="0" fontId="11" fillId="32" borderId="11" xfId="0" applyFont="1" applyFill="1" applyBorder="1" applyAlignment="1">
      <alignment horizontal="center" vertical="top" wrapText="1"/>
    </xf>
    <xf numFmtId="0" fontId="11" fillId="0" borderId="18" xfId="0" applyFont="1" applyBorder="1" applyAlignment="1">
      <alignment horizontal="center" vertical="top" wrapText="1"/>
    </xf>
    <xf numFmtId="0" fontId="11" fillId="0" borderId="23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2" fontId="11" fillId="32" borderId="18" xfId="0" applyNumberFormat="1" applyFont="1" applyFill="1" applyBorder="1" applyAlignment="1">
      <alignment horizontal="center" vertical="top" wrapText="1"/>
    </xf>
    <xf numFmtId="2" fontId="11" fillId="32" borderId="23" xfId="0" applyNumberFormat="1" applyFont="1" applyFill="1" applyBorder="1" applyAlignment="1">
      <alignment horizontal="center" vertical="top" wrapText="1"/>
    </xf>
    <xf numFmtId="2" fontId="11" fillId="32" borderId="11" xfId="0" applyNumberFormat="1" applyFont="1" applyFill="1" applyBorder="1" applyAlignment="1">
      <alignment horizontal="center" vertical="top" wrapText="1"/>
    </xf>
    <xf numFmtId="0" fontId="10" fillId="32" borderId="15" xfId="0" applyFont="1" applyFill="1" applyBorder="1" applyAlignment="1">
      <alignment horizontal="center" vertical="top" wrapText="1"/>
    </xf>
    <xf numFmtId="0" fontId="10" fillId="32" borderId="17" xfId="0" applyFont="1" applyFill="1" applyBorder="1" applyAlignment="1">
      <alignment horizontal="center" vertical="top" wrapText="1"/>
    </xf>
    <xf numFmtId="0" fontId="10" fillId="32" borderId="16" xfId="0" applyFont="1" applyFill="1" applyBorder="1" applyAlignment="1">
      <alignment horizontal="center" vertical="top" wrapText="1"/>
    </xf>
    <xf numFmtId="0" fontId="3" fillId="32" borderId="10" xfId="0" applyFont="1" applyFill="1" applyBorder="1" applyAlignment="1">
      <alignment horizontal="center" vertical="top" wrapText="1"/>
    </xf>
    <xf numFmtId="0" fontId="5" fillId="32" borderId="12" xfId="0" applyFont="1" applyFill="1" applyBorder="1" applyAlignment="1">
      <alignment horizontal="center" vertical="top" wrapText="1"/>
    </xf>
    <xf numFmtId="2" fontId="3" fillId="32" borderId="10" xfId="0" applyNumberFormat="1" applyFont="1" applyFill="1" applyBorder="1" applyAlignment="1">
      <alignment horizontal="center" vertical="center" wrapText="1"/>
    </xf>
    <xf numFmtId="14" fontId="3" fillId="0" borderId="18" xfId="0" applyNumberFormat="1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2" fontId="10" fillId="32" borderId="17" xfId="0" applyNumberFormat="1" applyFont="1" applyFill="1" applyBorder="1" applyAlignment="1">
      <alignment horizontal="center" vertical="center" wrapText="1"/>
    </xf>
    <xf numFmtId="2" fontId="10" fillId="32" borderId="13" xfId="0" applyNumberFormat="1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vertical="top" wrapText="1"/>
    </xf>
    <xf numFmtId="0" fontId="3" fillId="32" borderId="10" xfId="0" applyFont="1" applyFill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3" fillId="32" borderId="10" xfId="0" applyFont="1" applyFill="1" applyBorder="1" applyAlignment="1">
      <alignment wrapText="1"/>
    </xf>
    <xf numFmtId="2" fontId="3" fillId="32" borderId="10" xfId="0" applyNumberFormat="1" applyFont="1" applyFill="1" applyBorder="1" applyAlignment="1">
      <alignment horizontal="center" vertical="center" wrapText="1"/>
    </xf>
    <xf numFmtId="2" fontId="3" fillId="32" borderId="10" xfId="0" applyNumberFormat="1" applyFont="1" applyFill="1" applyBorder="1" applyAlignment="1">
      <alignment horizontal="center" wrapText="1"/>
    </xf>
    <xf numFmtId="2" fontId="14" fillId="32" borderId="21" xfId="0" applyNumberFormat="1" applyFont="1" applyFill="1" applyBorder="1" applyAlignment="1">
      <alignment horizontal="center" vertical="center" wrapText="1"/>
    </xf>
    <xf numFmtId="2" fontId="14" fillId="32" borderId="0" xfId="0" applyNumberFormat="1" applyFont="1" applyFill="1" applyBorder="1" applyAlignment="1">
      <alignment horizontal="center" vertical="center" wrapText="1"/>
    </xf>
    <xf numFmtId="2" fontId="14" fillId="32" borderId="22" xfId="0" applyNumberFormat="1" applyFont="1" applyFill="1" applyBorder="1" applyAlignment="1">
      <alignment horizontal="center" vertical="center" wrapText="1"/>
    </xf>
    <xf numFmtId="2" fontId="10" fillId="32" borderId="15" xfId="0" applyNumberFormat="1" applyFont="1" applyFill="1" applyBorder="1" applyAlignment="1">
      <alignment horizontal="center" vertical="center" wrapText="1"/>
    </xf>
    <xf numFmtId="2" fontId="10" fillId="32" borderId="16" xfId="0" applyNumberFormat="1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top" wrapText="1"/>
    </xf>
    <xf numFmtId="0" fontId="5" fillId="32" borderId="10" xfId="0" applyFont="1" applyFill="1" applyBorder="1" applyAlignment="1">
      <alignment horizontal="center" vertical="top" wrapText="1"/>
    </xf>
    <xf numFmtId="0" fontId="3" fillId="32" borderId="13" xfId="0" applyFont="1" applyFill="1" applyBorder="1" applyAlignment="1">
      <alignment vertical="top" wrapText="1"/>
    </xf>
    <xf numFmtId="2" fontId="12" fillId="32" borderId="15" xfId="0" applyNumberFormat="1" applyFont="1" applyFill="1" applyBorder="1" applyAlignment="1">
      <alignment horizontal="center" vertical="center" wrapText="1"/>
    </xf>
    <xf numFmtId="2" fontId="12" fillId="32" borderId="16" xfId="0" applyNumberFormat="1" applyFont="1" applyFill="1" applyBorder="1" applyAlignment="1">
      <alignment horizontal="center" vertical="center" wrapText="1"/>
    </xf>
    <xf numFmtId="2" fontId="12" fillId="32" borderId="17" xfId="0" applyNumberFormat="1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wrapText="1"/>
    </xf>
    <xf numFmtId="0" fontId="5" fillId="32" borderId="10" xfId="0" applyFont="1" applyFill="1" applyBorder="1" applyAlignment="1">
      <alignment wrapText="1"/>
    </xf>
    <xf numFmtId="0" fontId="3" fillId="32" borderId="13" xfId="0" applyFont="1" applyFill="1" applyBorder="1" applyAlignment="1">
      <alignment horizontal="center" wrapText="1"/>
    </xf>
    <xf numFmtId="0" fontId="5" fillId="32" borderId="13" xfId="0" applyFont="1" applyFill="1" applyBorder="1" applyAlignment="1">
      <alignment horizontal="center" wrapText="1"/>
    </xf>
    <xf numFmtId="0" fontId="9" fillId="32" borderId="10" xfId="0" applyFont="1" applyFill="1" applyBorder="1" applyAlignment="1">
      <alignment horizontal="center" wrapText="1"/>
    </xf>
    <xf numFmtId="0" fontId="3" fillId="32" borderId="10" xfId="0" applyFont="1" applyFill="1" applyBorder="1" applyAlignment="1">
      <alignment horizontal="center" wrapText="1"/>
    </xf>
    <xf numFmtId="2" fontId="14" fillId="32" borderId="15" xfId="0" applyNumberFormat="1" applyFont="1" applyFill="1" applyBorder="1" applyAlignment="1">
      <alignment horizontal="center" vertical="center" wrapText="1"/>
    </xf>
    <xf numFmtId="2" fontId="14" fillId="32" borderId="16" xfId="0" applyNumberFormat="1" applyFont="1" applyFill="1" applyBorder="1" applyAlignment="1">
      <alignment horizontal="center" vertical="center" wrapText="1"/>
    </xf>
    <xf numFmtId="2" fontId="14" fillId="32" borderId="17" xfId="0" applyNumberFormat="1" applyFont="1" applyFill="1" applyBorder="1" applyAlignment="1">
      <alignment horizontal="center" vertical="center" wrapText="1"/>
    </xf>
    <xf numFmtId="0" fontId="14" fillId="32" borderId="16" xfId="0" applyFont="1" applyFill="1" applyBorder="1" applyAlignment="1">
      <alignment horizontal="center" vertical="center" wrapText="1"/>
    </xf>
    <xf numFmtId="0" fontId="14" fillId="32" borderId="17" xfId="0" applyFont="1" applyFill="1" applyBorder="1" applyAlignment="1">
      <alignment horizontal="center" vertical="center" wrapText="1"/>
    </xf>
    <xf numFmtId="0" fontId="10" fillId="32" borderId="13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top" wrapText="1"/>
    </xf>
    <xf numFmtId="0" fontId="0" fillId="32" borderId="13" xfId="0" applyFill="1" applyBorder="1" applyAlignment="1">
      <alignment vertical="top" wrapText="1"/>
    </xf>
    <xf numFmtId="0" fontId="5" fillId="32" borderId="13" xfId="0" applyFont="1" applyFill="1" applyBorder="1" applyAlignment="1">
      <alignment wrapText="1"/>
    </xf>
    <xf numFmtId="2" fontId="10" fillId="32" borderId="18" xfId="0" applyNumberFormat="1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top" wrapText="1"/>
    </xf>
    <xf numFmtId="0" fontId="54" fillId="0" borderId="24" xfId="0" applyFont="1" applyBorder="1" applyAlignment="1">
      <alignment horizontal="center" vertical="center" wrapText="1"/>
    </xf>
    <xf numFmtId="0" fontId="54" fillId="0" borderId="1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top" wrapText="1"/>
    </xf>
    <xf numFmtId="0" fontId="5" fillId="0" borderId="10" xfId="0" applyFont="1" applyBorder="1" applyAlignment="1">
      <alignment wrapText="1"/>
    </xf>
    <xf numFmtId="0" fontId="54" fillId="0" borderId="24" xfId="0" applyFont="1" applyBorder="1" applyAlignment="1">
      <alignment horizontal="center"/>
    </xf>
    <xf numFmtId="0" fontId="54" fillId="0" borderId="16" xfId="0" applyFont="1" applyBorder="1" applyAlignment="1">
      <alignment horizontal="center"/>
    </xf>
    <xf numFmtId="0" fontId="3" fillId="0" borderId="2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top" wrapText="1"/>
    </xf>
    <xf numFmtId="0" fontId="10" fillId="32" borderId="10" xfId="0" applyFont="1" applyFill="1" applyBorder="1" applyAlignment="1">
      <alignment horizontal="center" vertical="center" wrapText="1"/>
    </xf>
    <xf numFmtId="0" fontId="0" fillId="32" borderId="10" xfId="0" applyFill="1" applyBorder="1" applyAlignment="1">
      <alignment horizontal="center" vertical="center"/>
    </xf>
    <xf numFmtId="0" fontId="0" fillId="32" borderId="12" xfId="0" applyFill="1" applyBorder="1" applyAlignment="1">
      <alignment horizontal="center" vertical="center"/>
    </xf>
    <xf numFmtId="0" fontId="5" fillId="0" borderId="12" xfId="0" applyFont="1" applyBorder="1" applyAlignment="1">
      <alignment wrapText="1"/>
    </xf>
    <xf numFmtId="2" fontId="11" fillId="0" borderId="15" xfId="0" applyNumberFormat="1" applyFont="1" applyBorder="1" applyAlignment="1">
      <alignment horizontal="center" vertical="top" wrapText="1"/>
    </xf>
    <xf numFmtId="2" fontId="11" fillId="0" borderId="16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5" fillId="32" borderId="13" xfId="0" applyFont="1" applyFill="1" applyBorder="1" applyAlignment="1">
      <alignment vertical="top" wrapText="1"/>
    </xf>
    <xf numFmtId="2" fontId="44" fillId="0" borderId="18" xfId="0" applyNumberFormat="1" applyFont="1" applyBorder="1" applyAlignment="1">
      <alignment horizontal="center" vertical="center"/>
    </xf>
    <xf numFmtId="0" fontId="44" fillId="0" borderId="23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2" fontId="3" fillId="32" borderId="19" xfId="0" applyNumberFormat="1" applyFont="1" applyFill="1" applyBorder="1" applyAlignment="1">
      <alignment horizontal="center" vertical="center" wrapText="1"/>
    </xf>
    <xf numFmtId="2" fontId="3" fillId="32" borderId="24" xfId="0" applyNumberFormat="1" applyFont="1" applyFill="1" applyBorder="1" applyAlignment="1">
      <alignment horizontal="center" vertical="center" wrapText="1"/>
    </xf>
    <xf numFmtId="2" fontId="3" fillId="32" borderId="20" xfId="0" applyNumberFormat="1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vertical="top" wrapText="1"/>
    </xf>
    <xf numFmtId="2" fontId="3" fillId="32" borderId="18" xfId="0" applyNumberFormat="1" applyFont="1" applyFill="1" applyBorder="1" applyAlignment="1">
      <alignment horizontal="center" vertical="center" wrapText="1"/>
    </xf>
    <xf numFmtId="2" fontId="3" fillId="32" borderId="23" xfId="0" applyNumberFormat="1" applyFont="1" applyFill="1" applyBorder="1" applyAlignment="1">
      <alignment horizontal="center" vertical="center" wrapText="1"/>
    </xf>
    <xf numFmtId="2" fontId="3" fillId="32" borderId="11" xfId="0" applyNumberFormat="1" applyFont="1" applyFill="1" applyBorder="1" applyAlignment="1">
      <alignment horizontal="center" vertical="center" wrapText="1"/>
    </xf>
    <xf numFmtId="0" fontId="9" fillId="32" borderId="13" xfId="0" applyFont="1" applyFill="1" applyBorder="1" applyAlignment="1">
      <alignment wrapText="1"/>
    </xf>
    <xf numFmtId="170" fontId="3" fillId="32" borderId="10" xfId="0" applyNumberFormat="1" applyFont="1" applyFill="1" applyBorder="1" applyAlignment="1">
      <alignment horizontal="center" wrapText="1"/>
    </xf>
    <xf numFmtId="2" fontId="0" fillId="0" borderId="19" xfId="0" applyNumberFormat="1" applyBorder="1" applyAlignment="1">
      <alignment horizontal="center" vertical="center"/>
    </xf>
    <xf numFmtId="2" fontId="0" fillId="0" borderId="24" xfId="0" applyNumberFormat="1" applyBorder="1" applyAlignment="1">
      <alignment horizontal="center" vertical="center"/>
    </xf>
    <xf numFmtId="2" fontId="0" fillId="0" borderId="20" xfId="0" applyNumberFormat="1" applyBorder="1" applyAlignment="1">
      <alignment horizontal="center" vertical="center"/>
    </xf>
    <xf numFmtId="0" fontId="5" fillId="32" borderId="12" xfId="0" applyFont="1" applyFill="1" applyBorder="1" applyAlignment="1">
      <alignment horizontal="center" wrapText="1"/>
    </xf>
    <xf numFmtId="2" fontId="3" fillId="32" borderId="10" xfId="0" applyNumberFormat="1" applyFont="1" applyFill="1" applyBorder="1" applyAlignment="1">
      <alignment horizontal="center" wrapText="1"/>
    </xf>
    <xf numFmtId="0" fontId="0" fillId="32" borderId="10" xfId="0" applyFill="1" applyBorder="1" applyAlignment="1">
      <alignment horizontal="center"/>
    </xf>
    <xf numFmtId="0" fontId="0" fillId="32" borderId="10" xfId="0" applyFill="1" applyBorder="1" applyAlignment="1">
      <alignment vertical="top" wrapText="1"/>
    </xf>
    <xf numFmtId="0" fontId="9" fillId="32" borderId="10" xfId="0" applyFont="1" applyFill="1" applyBorder="1" applyAlignment="1">
      <alignment wrapText="1"/>
    </xf>
    <xf numFmtId="0" fontId="0" fillId="32" borderId="10" xfId="0" applyFill="1" applyBorder="1" applyAlignment="1">
      <alignment horizontal="center" wrapText="1"/>
    </xf>
    <xf numFmtId="0" fontId="3" fillId="32" borderId="12" xfId="0" applyFont="1" applyFill="1" applyBorder="1" applyAlignment="1">
      <alignment wrapText="1"/>
    </xf>
    <xf numFmtId="0" fontId="0" fillId="32" borderId="12" xfId="0" applyFill="1" applyBorder="1" applyAlignment="1">
      <alignment wrapText="1"/>
    </xf>
    <xf numFmtId="0" fontId="5" fillId="32" borderId="12" xfId="0" applyFont="1" applyFill="1" applyBorder="1" applyAlignment="1">
      <alignment wrapText="1"/>
    </xf>
    <xf numFmtId="0" fontId="0" fillId="32" borderId="10" xfId="0" applyFill="1" applyBorder="1" applyAlignment="1">
      <alignment wrapText="1"/>
    </xf>
    <xf numFmtId="0" fontId="0" fillId="32" borderId="13" xfId="0" applyFill="1" applyBorder="1" applyAlignment="1">
      <alignment horizontal="center" vertical="top" wrapText="1"/>
    </xf>
    <xf numFmtId="0" fontId="0" fillId="32" borderId="10" xfId="0" applyFill="1" applyBorder="1" applyAlignment="1">
      <alignment horizontal="center" vertical="top" wrapText="1"/>
    </xf>
    <xf numFmtId="0" fontId="0" fillId="32" borderId="13" xfId="0" applyFill="1" applyBorder="1" applyAlignment="1">
      <alignment wrapText="1"/>
    </xf>
    <xf numFmtId="0" fontId="3" fillId="32" borderId="14" xfId="0" applyFont="1" applyFill="1" applyBorder="1" applyAlignment="1">
      <alignment horizontal="left" vertical="top" wrapText="1"/>
    </xf>
    <xf numFmtId="0" fontId="3" fillId="32" borderId="14" xfId="0" applyFont="1" applyFill="1" applyBorder="1" applyAlignment="1">
      <alignment horizontal="left" vertical="top" wrapText="1"/>
    </xf>
    <xf numFmtId="0" fontId="3" fillId="32" borderId="13" xfId="0" applyFont="1" applyFill="1" applyBorder="1" applyAlignment="1">
      <alignment horizontal="left" vertical="top" wrapText="1"/>
    </xf>
    <xf numFmtId="0" fontId="0" fillId="32" borderId="18" xfId="0" applyFill="1" applyBorder="1" applyAlignment="1">
      <alignment horizontal="center"/>
    </xf>
    <xf numFmtId="0" fontId="3" fillId="32" borderId="10" xfId="0" applyFont="1" applyFill="1" applyBorder="1" applyAlignment="1">
      <alignment horizontal="center" vertical="top" wrapText="1"/>
    </xf>
    <xf numFmtId="0" fontId="0" fillId="32" borderId="12" xfId="0" applyFill="1" applyBorder="1" applyAlignment="1">
      <alignment vertical="top" wrapText="1"/>
    </xf>
    <xf numFmtId="0" fontId="5" fillId="32" borderId="12" xfId="0" applyFont="1" applyFill="1" applyBorder="1" applyAlignment="1">
      <alignment vertical="top" wrapText="1"/>
    </xf>
    <xf numFmtId="0" fontId="0" fillId="32" borderId="10" xfId="0" applyFill="1" applyBorder="1" applyAlignment="1">
      <alignment horizontal="center" vertical="center" wrapText="1"/>
    </xf>
    <xf numFmtId="2" fontId="10" fillId="32" borderId="23" xfId="0" applyNumberFormat="1" applyFont="1" applyFill="1" applyBorder="1" applyAlignment="1">
      <alignment horizontal="center" vertical="center" wrapText="1"/>
    </xf>
    <xf numFmtId="2" fontId="10" fillId="32" borderId="11" xfId="0" applyNumberFormat="1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0" fillId="32" borderId="11" xfId="0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0" fillId="32" borderId="12" xfId="0" applyFill="1" applyBorder="1" applyAlignment="1">
      <alignment/>
    </xf>
    <xf numFmtId="0" fontId="3" fillId="32" borderId="14" xfId="0" applyFont="1" applyFill="1" applyBorder="1" applyAlignment="1">
      <alignment vertical="top" wrapText="1"/>
    </xf>
    <xf numFmtId="0" fontId="0" fillId="32" borderId="14" xfId="0" applyFill="1" applyBorder="1" applyAlignment="1">
      <alignment/>
    </xf>
    <xf numFmtId="2" fontId="5" fillId="32" borderId="10" xfId="0" applyNumberFormat="1" applyFont="1" applyFill="1" applyBorder="1" applyAlignment="1">
      <alignment horizontal="center" wrapText="1"/>
    </xf>
    <xf numFmtId="2" fontId="0" fillId="32" borderId="10" xfId="0" applyNumberFormat="1" applyFill="1" applyBorder="1" applyAlignment="1">
      <alignment horizontal="center" wrapText="1"/>
    </xf>
    <xf numFmtId="2" fontId="5" fillId="32" borderId="18" xfId="0" applyNumberFormat="1" applyFont="1" applyFill="1" applyBorder="1" applyAlignment="1">
      <alignment horizontal="center" vertical="center" wrapText="1"/>
    </xf>
    <xf numFmtId="2" fontId="5" fillId="32" borderId="11" xfId="0" applyNumberFormat="1" applyFont="1" applyFill="1" applyBorder="1" applyAlignment="1">
      <alignment horizontal="center" vertical="center" wrapText="1"/>
    </xf>
    <xf numFmtId="2" fontId="0" fillId="32" borderId="10" xfId="0" applyNumberFormat="1" applyFill="1" applyBorder="1" applyAlignment="1">
      <alignment horizontal="center" vertical="top" wrapText="1"/>
    </xf>
    <xf numFmtId="2" fontId="5" fillId="32" borderId="10" xfId="0" applyNumberFormat="1" applyFont="1" applyFill="1" applyBorder="1" applyAlignment="1">
      <alignment horizontal="center" vertical="top" wrapText="1"/>
    </xf>
    <xf numFmtId="0" fontId="3" fillId="32" borderId="11" xfId="0" applyFont="1" applyFill="1" applyBorder="1" applyAlignment="1">
      <alignment horizontal="center" vertical="top" wrapText="1"/>
    </xf>
    <xf numFmtId="0" fontId="3" fillId="32" borderId="18" xfId="0" applyFont="1" applyFill="1" applyBorder="1" applyAlignment="1">
      <alignment vertical="top" wrapText="1"/>
    </xf>
    <xf numFmtId="0" fontId="5" fillId="32" borderId="10" xfId="0" applyFont="1" applyFill="1" applyBorder="1" applyAlignment="1">
      <alignment horizontal="center"/>
    </xf>
    <xf numFmtId="2" fontId="3" fillId="32" borderId="10" xfId="0" applyNumberFormat="1" applyFont="1" applyFill="1" applyBorder="1" applyAlignment="1">
      <alignment horizontal="center" vertical="top"/>
    </xf>
    <xf numFmtId="0" fontId="3" fillId="32" borderId="10" xfId="0" applyFont="1" applyFill="1" applyBorder="1" applyAlignment="1">
      <alignment horizontal="center" vertical="top"/>
    </xf>
    <xf numFmtId="0" fontId="5" fillId="32" borderId="10" xfId="0" applyFont="1" applyFill="1" applyBorder="1" applyAlignment="1">
      <alignment horizontal="center" vertical="top"/>
    </xf>
    <xf numFmtId="2" fontId="3" fillId="32" borderId="10" xfId="0" applyNumberFormat="1" applyFont="1" applyFill="1" applyBorder="1" applyAlignment="1">
      <alignment vertical="top" wrapText="1"/>
    </xf>
    <xf numFmtId="0" fontId="5" fillId="32" borderId="13" xfId="0" applyFont="1" applyFill="1" applyBorder="1" applyAlignment="1">
      <alignment horizontal="center" vertical="top" wrapText="1"/>
    </xf>
    <xf numFmtId="0" fontId="3" fillId="32" borderId="12" xfId="0" applyFont="1" applyFill="1" applyBorder="1" applyAlignment="1">
      <alignment horizontal="center" wrapText="1"/>
    </xf>
    <xf numFmtId="0" fontId="11" fillId="32" borderId="15" xfId="0" applyFont="1" applyFill="1" applyBorder="1" applyAlignment="1">
      <alignment horizontal="center" vertical="top" wrapText="1"/>
    </xf>
    <xf numFmtId="0" fontId="11" fillId="32" borderId="17" xfId="0" applyFont="1" applyFill="1" applyBorder="1" applyAlignment="1">
      <alignment horizontal="center" vertical="top" wrapText="1"/>
    </xf>
    <xf numFmtId="0" fontId="11" fillId="32" borderId="21" xfId="0" applyFont="1" applyFill="1" applyBorder="1" applyAlignment="1">
      <alignment horizontal="center" vertical="top" wrapText="1"/>
    </xf>
    <xf numFmtId="0" fontId="11" fillId="32" borderId="22" xfId="0" applyFont="1" applyFill="1" applyBorder="1" applyAlignment="1">
      <alignment horizontal="center" vertical="top" wrapText="1"/>
    </xf>
    <xf numFmtId="0" fontId="3" fillId="32" borderId="13" xfId="0" applyFont="1" applyFill="1" applyBorder="1" applyAlignment="1">
      <alignment vertical="top" wrapText="1"/>
    </xf>
    <xf numFmtId="0" fontId="3" fillId="32" borderId="15" xfId="0" applyFont="1" applyFill="1" applyBorder="1" applyAlignment="1">
      <alignment vertical="top" wrapText="1"/>
    </xf>
    <xf numFmtId="0" fontId="14" fillId="32" borderId="0" xfId="0" applyFont="1" applyFill="1" applyBorder="1" applyAlignment="1">
      <alignment horizontal="center" vertical="center" wrapText="1"/>
    </xf>
    <xf numFmtId="0" fontId="14" fillId="32" borderId="22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wrapText="1"/>
    </xf>
    <xf numFmtId="0" fontId="3" fillId="32" borderId="10" xfId="0" applyFont="1" applyFill="1" applyBorder="1" applyAlignment="1">
      <alignment horizontal="center" wrapText="1"/>
    </xf>
    <xf numFmtId="2" fontId="3" fillId="32" borderId="12" xfId="0" applyNumberFormat="1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center" vertical="top" wrapText="1"/>
    </xf>
    <xf numFmtId="2" fontId="3" fillId="32" borderId="10" xfId="0" applyNumberFormat="1" applyFont="1" applyFill="1" applyBorder="1" applyAlignment="1">
      <alignment horizontal="center" vertical="top" wrapText="1"/>
    </xf>
    <xf numFmtId="0" fontId="3" fillId="32" borderId="12" xfId="0" applyFont="1" applyFill="1" applyBorder="1" applyAlignment="1">
      <alignment vertical="top" wrapText="1"/>
    </xf>
    <xf numFmtId="2" fontId="3" fillId="32" borderId="18" xfId="0" applyNumberFormat="1" applyFont="1" applyFill="1" applyBorder="1" applyAlignment="1">
      <alignment horizontal="center" vertical="center" wrapText="1"/>
    </xf>
    <xf numFmtId="2" fontId="3" fillId="32" borderId="23" xfId="0" applyNumberFormat="1" applyFont="1" applyFill="1" applyBorder="1" applyAlignment="1">
      <alignment horizontal="center" vertical="center" wrapText="1"/>
    </xf>
    <xf numFmtId="2" fontId="3" fillId="32" borderId="11" xfId="0" applyNumberFormat="1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vertical="top" wrapText="1"/>
    </xf>
    <xf numFmtId="0" fontId="3" fillId="32" borderId="15" xfId="0" applyFont="1" applyFill="1" applyBorder="1" applyAlignment="1">
      <alignment wrapText="1"/>
    </xf>
    <xf numFmtId="0" fontId="3" fillId="32" borderId="10" xfId="0" applyFont="1" applyFill="1" applyBorder="1" applyAlignment="1">
      <alignment wrapText="1"/>
    </xf>
    <xf numFmtId="2" fontId="3" fillId="32" borderId="10" xfId="0" applyNumberFormat="1" applyFont="1" applyFill="1" applyBorder="1" applyAlignment="1">
      <alignment horizontal="center" vertical="center" wrapText="1"/>
    </xf>
    <xf numFmtId="0" fontId="54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center" wrapText="1"/>
    </xf>
    <xf numFmtId="0" fontId="3" fillId="32" borderId="12" xfId="0" applyFont="1" applyFill="1" applyBorder="1" applyAlignment="1">
      <alignment horizontal="left" vertical="top" wrapText="1"/>
    </xf>
    <xf numFmtId="0" fontId="3" fillId="32" borderId="14" xfId="0" applyFont="1" applyFill="1" applyBorder="1" applyAlignment="1">
      <alignment horizontal="center" vertical="top" wrapText="1"/>
    </xf>
    <xf numFmtId="2" fontId="3" fillId="32" borderId="14" xfId="0" applyNumberFormat="1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top" wrapText="1"/>
    </xf>
    <xf numFmtId="0" fontId="11" fillId="0" borderId="17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3" fillId="32" borderId="15" xfId="0" applyFont="1" applyFill="1" applyBorder="1" applyAlignment="1">
      <alignment horizontal="center" vertical="top" wrapText="1"/>
    </xf>
    <xf numFmtId="0" fontId="3" fillId="32" borderId="17" xfId="0" applyFont="1" applyFill="1" applyBorder="1" applyAlignment="1">
      <alignment horizontal="center" vertical="top" wrapText="1"/>
    </xf>
    <xf numFmtId="2" fontId="56" fillId="0" borderId="15" xfId="0" applyNumberFormat="1" applyFont="1" applyBorder="1" applyAlignment="1">
      <alignment horizontal="center" vertical="center"/>
    </xf>
    <xf numFmtId="0" fontId="56" fillId="0" borderId="16" xfId="0" applyFont="1" applyBorder="1" applyAlignment="1">
      <alignment horizontal="center" vertical="center"/>
    </xf>
    <xf numFmtId="0" fontId="56" fillId="0" borderId="17" xfId="0" applyFont="1" applyBorder="1" applyAlignment="1">
      <alignment horizontal="center" vertical="center"/>
    </xf>
    <xf numFmtId="0" fontId="3" fillId="32" borderId="15" xfId="0" applyFont="1" applyFill="1" applyBorder="1" applyAlignment="1">
      <alignment horizontal="center" vertical="top" wrapText="1"/>
    </xf>
    <xf numFmtId="0" fontId="3" fillId="32" borderId="17" xfId="0" applyFont="1" applyFill="1" applyBorder="1" applyAlignment="1">
      <alignment horizontal="center" vertical="top" wrapText="1"/>
    </xf>
    <xf numFmtId="2" fontId="3" fillId="32" borderId="18" xfId="0" applyNumberFormat="1" applyFont="1" applyFill="1" applyBorder="1" applyAlignment="1">
      <alignment horizontal="center" vertical="center" wrapText="1"/>
    </xf>
    <xf numFmtId="2" fontId="3" fillId="32" borderId="23" xfId="0" applyNumberFormat="1" applyFont="1" applyFill="1" applyBorder="1" applyAlignment="1">
      <alignment horizontal="center" vertical="center" wrapText="1"/>
    </xf>
    <xf numFmtId="2" fontId="3" fillId="32" borderId="11" xfId="0" applyNumberFormat="1" applyFont="1" applyFill="1" applyBorder="1" applyAlignment="1">
      <alignment horizontal="center" vertical="center" wrapText="1"/>
    </xf>
    <xf numFmtId="2" fontId="3" fillId="32" borderId="19" xfId="0" applyNumberFormat="1" applyFont="1" applyFill="1" applyBorder="1" applyAlignment="1">
      <alignment horizontal="center" vertical="center" wrapText="1"/>
    </xf>
    <xf numFmtId="2" fontId="3" fillId="32" borderId="24" xfId="0" applyNumberFormat="1" applyFont="1" applyFill="1" applyBorder="1" applyAlignment="1">
      <alignment horizontal="center" vertical="center" wrapText="1"/>
    </xf>
    <xf numFmtId="2" fontId="3" fillId="32" borderId="20" xfId="0" applyNumberFormat="1" applyFont="1" applyFill="1" applyBorder="1" applyAlignment="1">
      <alignment horizontal="center" vertical="center" wrapText="1"/>
    </xf>
    <xf numFmtId="170" fontId="3" fillId="32" borderId="10" xfId="0" applyNumberFormat="1" applyFont="1" applyFill="1" applyBorder="1" applyAlignment="1">
      <alignment horizontal="center" wrapText="1"/>
    </xf>
    <xf numFmtId="2" fontId="10" fillId="32" borderId="18" xfId="0" applyNumberFormat="1" applyFont="1" applyFill="1" applyBorder="1" applyAlignment="1">
      <alignment horizontal="center" vertical="top" wrapText="1"/>
    </xf>
    <xf numFmtId="2" fontId="10" fillId="32" borderId="15" xfId="0" applyNumberFormat="1" applyFont="1" applyFill="1" applyBorder="1" applyAlignment="1">
      <alignment horizontal="center" wrapText="1"/>
    </xf>
    <xf numFmtId="2" fontId="10" fillId="32" borderId="16" xfId="0" applyNumberFormat="1" applyFont="1" applyFill="1" applyBorder="1" applyAlignment="1">
      <alignment horizontal="center" wrapText="1"/>
    </xf>
    <xf numFmtId="2" fontId="10" fillId="32" borderId="17" xfId="0" applyNumberFormat="1" applyFont="1" applyFill="1" applyBorder="1" applyAlignment="1">
      <alignment horizontal="center" wrapText="1"/>
    </xf>
    <xf numFmtId="2" fontId="10" fillId="32" borderId="18" xfId="0" applyNumberFormat="1" applyFont="1" applyFill="1" applyBorder="1" applyAlignment="1">
      <alignment horizontal="center" wrapText="1"/>
    </xf>
    <xf numFmtId="0" fontId="10" fillId="32" borderId="23" xfId="0" applyFont="1" applyFill="1" applyBorder="1" applyAlignment="1">
      <alignment horizontal="center" wrapText="1"/>
    </xf>
    <xf numFmtId="0" fontId="10" fillId="32" borderId="11" xfId="0" applyFont="1" applyFill="1" applyBorder="1" applyAlignment="1">
      <alignment horizontal="center" wrapText="1"/>
    </xf>
    <xf numFmtId="0" fontId="0" fillId="32" borderId="10" xfId="0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K206"/>
  <sheetViews>
    <sheetView tabSelected="1" view="pageBreakPreview" zoomScaleSheetLayoutView="100" zoomScalePageLayoutView="0" workbookViewId="0" topLeftCell="A1">
      <selection activeCell="D191" sqref="D191"/>
    </sheetView>
  </sheetViews>
  <sheetFormatPr defaultColWidth="9.00390625" defaultRowHeight="12.75"/>
  <cols>
    <col min="1" max="1" width="8.00390625" style="0" customWidth="1"/>
    <col min="2" max="2" width="38.625" style="0" customWidth="1"/>
    <col min="3" max="3" width="21.75390625" style="0" customWidth="1"/>
    <col min="4" max="4" width="24.875" style="0" customWidth="1"/>
    <col min="6" max="6" width="10.00390625" style="0" customWidth="1"/>
    <col min="7" max="7" width="0.37109375" style="0" hidden="1" customWidth="1"/>
    <col min="8" max="19" width="9.125" style="0" hidden="1" customWidth="1"/>
    <col min="20" max="20" width="15.75390625" style="0" customWidth="1"/>
    <col min="21" max="21" width="4.375" style="0" customWidth="1"/>
    <col min="22" max="22" width="6.25390625" style="0" customWidth="1"/>
    <col min="23" max="23" width="5.75390625" style="0" customWidth="1"/>
    <col min="24" max="24" width="5.625" style="0" customWidth="1"/>
    <col min="25" max="25" width="6.75390625" style="0" customWidth="1"/>
    <col min="26" max="26" width="4.375" style="0" customWidth="1"/>
    <col min="27" max="27" width="5.875" style="0" customWidth="1"/>
    <col min="28" max="28" width="6.25390625" style="0" customWidth="1"/>
    <col min="29" max="29" width="6.125" style="0" customWidth="1"/>
    <col min="30" max="36" width="9.125" style="0" hidden="1" customWidth="1"/>
    <col min="37" max="38" width="15.25390625" style="0" customWidth="1"/>
  </cols>
  <sheetData>
    <row r="1" spans="37:38" ht="12.75">
      <c r="AK1" s="111"/>
      <c r="AL1" s="111"/>
    </row>
    <row r="2" spans="21:38" ht="15.75"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K2" s="111"/>
      <c r="AL2" s="111"/>
    </row>
    <row r="3" spans="2:38" ht="23.25">
      <c r="B3" s="19" t="s">
        <v>122</v>
      </c>
      <c r="C3" s="19"/>
      <c r="D3" s="19"/>
      <c r="AK3" s="111"/>
      <c r="AL3" s="111"/>
    </row>
    <row r="4" spans="37:38" ht="12.75">
      <c r="AK4" s="111"/>
      <c r="AL4" s="111"/>
    </row>
    <row r="5" spans="1:38" ht="33" customHeight="1">
      <c r="A5" s="304" t="s">
        <v>0</v>
      </c>
      <c r="B5" s="305" t="s">
        <v>51</v>
      </c>
      <c r="C5" s="307" t="s">
        <v>48</v>
      </c>
      <c r="D5" s="308"/>
      <c r="E5" s="308"/>
      <c r="F5" s="309"/>
      <c r="G5" s="304" t="s">
        <v>1</v>
      </c>
      <c r="H5" s="304"/>
      <c r="I5" s="304"/>
      <c r="J5" s="304"/>
      <c r="K5" s="304"/>
      <c r="L5" s="304"/>
      <c r="M5" s="304"/>
      <c r="N5" s="304"/>
      <c r="O5" s="304"/>
      <c r="P5" s="304"/>
      <c r="Q5" s="304"/>
      <c r="R5" s="304"/>
      <c r="S5" s="306"/>
      <c r="T5" s="307" t="s">
        <v>61</v>
      </c>
      <c r="U5" s="305" t="s">
        <v>1</v>
      </c>
      <c r="V5" s="262"/>
      <c r="W5" s="262"/>
      <c r="X5" s="262"/>
      <c r="Y5" s="262"/>
      <c r="Z5" s="262"/>
      <c r="AA5" s="262"/>
      <c r="AB5" s="262"/>
      <c r="AC5" s="263"/>
      <c r="AD5" s="308" t="s">
        <v>2</v>
      </c>
      <c r="AE5" s="308"/>
      <c r="AF5" s="308"/>
      <c r="AG5" s="315"/>
      <c r="AH5" s="308" t="s">
        <v>3</v>
      </c>
      <c r="AI5" s="317" t="s">
        <v>4</v>
      </c>
      <c r="AJ5" s="302" t="s">
        <v>5</v>
      </c>
      <c r="AK5" s="238" t="s">
        <v>1</v>
      </c>
      <c r="AL5" s="239"/>
    </row>
    <row r="6" spans="1:38" ht="58.5" customHeight="1">
      <c r="A6" s="304"/>
      <c r="B6" s="306"/>
      <c r="C6" s="91" t="s">
        <v>52</v>
      </c>
      <c r="D6" s="91" t="s">
        <v>53</v>
      </c>
      <c r="E6" s="305" t="s">
        <v>54</v>
      </c>
      <c r="F6" s="310"/>
      <c r="G6" s="304"/>
      <c r="H6" s="304"/>
      <c r="I6" s="304"/>
      <c r="J6" s="304"/>
      <c r="K6" s="304"/>
      <c r="L6" s="304"/>
      <c r="M6" s="304"/>
      <c r="N6" s="304"/>
      <c r="O6" s="304"/>
      <c r="P6" s="304"/>
      <c r="Q6" s="304"/>
      <c r="R6" s="304"/>
      <c r="S6" s="306"/>
      <c r="T6" s="319"/>
      <c r="U6" s="312" t="s">
        <v>58</v>
      </c>
      <c r="V6" s="311"/>
      <c r="W6" s="311"/>
      <c r="X6" s="305" t="s">
        <v>59</v>
      </c>
      <c r="Y6" s="262"/>
      <c r="Z6" s="263"/>
      <c r="AA6" s="261">
        <v>42552</v>
      </c>
      <c r="AB6" s="262"/>
      <c r="AC6" s="263"/>
      <c r="AD6" s="311"/>
      <c r="AE6" s="311"/>
      <c r="AF6" s="311"/>
      <c r="AG6" s="316"/>
      <c r="AH6" s="311"/>
      <c r="AI6" s="318"/>
      <c r="AJ6" s="303"/>
      <c r="AK6" s="164" t="s">
        <v>63</v>
      </c>
      <c r="AL6" s="164" t="s">
        <v>64</v>
      </c>
    </row>
    <row r="7" spans="1:38" ht="15">
      <c r="A7" s="103">
        <v>1</v>
      </c>
      <c r="B7" s="117">
        <v>2</v>
      </c>
      <c r="C7" s="103">
        <v>3</v>
      </c>
      <c r="D7" s="103">
        <v>4</v>
      </c>
      <c r="E7" s="329">
        <v>5</v>
      </c>
      <c r="F7" s="330"/>
      <c r="G7" s="313">
        <v>5</v>
      </c>
      <c r="H7" s="313"/>
      <c r="I7" s="313"/>
      <c r="J7" s="313">
        <v>6</v>
      </c>
      <c r="K7" s="313"/>
      <c r="L7" s="313"/>
      <c r="M7" s="313">
        <v>7</v>
      </c>
      <c r="N7" s="313"/>
      <c r="O7" s="313"/>
      <c r="P7" s="313">
        <v>8</v>
      </c>
      <c r="Q7" s="313"/>
      <c r="R7" s="313"/>
      <c r="S7" s="313"/>
      <c r="T7" s="103"/>
      <c r="U7" s="320">
        <v>9</v>
      </c>
      <c r="V7" s="320"/>
      <c r="W7" s="320"/>
      <c r="X7" s="320">
        <v>10</v>
      </c>
      <c r="Y7" s="320"/>
      <c r="Z7" s="320"/>
      <c r="AA7" s="320">
        <v>11</v>
      </c>
      <c r="AB7" s="320"/>
      <c r="AC7" s="320"/>
      <c r="AD7" s="155">
        <v>12</v>
      </c>
      <c r="AE7" s="155">
        <v>13</v>
      </c>
      <c r="AF7" s="155">
        <v>14</v>
      </c>
      <c r="AG7" s="155">
        <v>15</v>
      </c>
      <c r="AH7" s="155">
        <v>16</v>
      </c>
      <c r="AI7" s="156">
        <v>17</v>
      </c>
      <c r="AJ7" s="157"/>
      <c r="AK7" s="158"/>
      <c r="AL7" s="116"/>
    </row>
    <row r="8" spans="1:38" ht="18.75" customHeight="1">
      <c r="A8" s="249" t="s">
        <v>49</v>
      </c>
      <c r="B8" s="250"/>
      <c r="C8" s="250"/>
      <c r="D8" s="250"/>
      <c r="E8" s="250"/>
      <c r="F8" s="250"/>
      <c r="G8" s="250"/>
      <c r="H8" s="250"/>
      <c r="I8" s="250"/>
      <c r="J8" s="250"/>
      <c r="K8" s="250"/>
      <c r="L8" s="250"/>
      <c r="M8" s="250"/>
      <c r="N8" s="250"/>
      <c r="O8" s="250"/>
      <c r="P8" s="250"/>
      <c r="Q8" s="250"/>
      <c r="R8" s="250"/>
      <c r="S8" s="250"/>
      <c r="T8" s="250"/>
      <c r="U8" s="250"/>
      <c r="V8" s="250"/>
      <c r="W8" s="250"/>
      <c r="X8" s="250"/>
      <c r="Y8" s="250"/>
      <c r="Z8" s="250"/>
      <c r="AA8" s="250"/>
      <c r="AB8" s="250"/>
      <c r="AC8" s="250"/>
      <c r="AD8" s="250"/>
      <c r="AE8" s="250"/>
      <c r="AF8" s="250"/>
      <c r="AG8" s="250"/>
      <c r="AH8" s="250"/>
      <c r="AI8" s="250"/>
      <c r="AJ8" s="250"/>
      <c r="AK8" s="250"/>
      <c r="AL8" s="251"/>
    </row>
    <row r="9" spans="1:40" ht="18.75">
      <c r="A9" s="118"/>
      <c r="B9" s="119"/>
      <c r="C9" s="118"/>
      <c r="D9" s="118"/>
      <c r="E9" s="417"/>
      <c r="F9" s="418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20">
        <f>T10+T15+T22+T32</f>
        <v>10307.6</v>
      </c>
      <c r="U9" s="325">
        <f>U10+U16+U22+U32</f>
        <v>5213.2</v>
      </c>
      <c r="V9" s="326"/>
      <c r="W9" s="326"/>
      <c r="X9" s="325">
        <f>X10+X16+X22+X32</f>
        <v>5213.2</v>
      </c>
      <c r="Y9" s="326"/>
      <c r="Z9" s="326"/>
      <c r="AA9" s="325">
        <f>AA10+AA16+AA22+AA32</f>
        <v>5817.4</v>
      </c>
      <c r="AB9" s="326"/>
      <c r="AC9" s="326"/>
      <c r="AD9" s="104"/>
      <c r="AE9" s="104"/>
      <c r="AF9" s="104"/>
      <c r="AG9" s="104"/>
      <c r="AH9" s="104"/>
      <c r="AI9" s="104"/>
      <c r="AJ9" s="104"/>
      <c r="AK9" s="120">
        <f>AK10+AK16+AK22+AK32</f>
        <v>3184.201</v>
      </c>
      <c r="AL9" s="120">
        <f>AL10+AL16+AL22+AL32</f>
        <v>2626.816</v>
      </c>
      <c r="AM9" s="121"/>
      <c r="AN9" s="121"/>
    </row>
    <row r="10" spans="1:38" ht="66" customHeight="1">
      <c r="A10" s="328">
        <v>1</v>
      </c>
      <c r="B10" s="25" t="s">
        <v>120</v>
      </c>
      <c r="C10" s="91" t="s">
        <v>60</v>
      </c>
      <c r="D10" s="91" t="s">
        <v>62</v>
      </c>
      <c r="E10" s="327"/>
      <c r="F10" s="328"/>
      <c r="G10" s="314">
        <v>166257.37</v>
      </c>
      <c r="H10" s="314"/>
      <c r="I10" s="314"/>
      <c r="J10" s="314">
        <v>172410.5</v>
      </c>
      <c r="K10" s="314"/>
      <c r="L10" s="314"/>
      <c r="M10" s="314">
        <v>171692.7</v>
      </c>
      <c r="N10" s="314"/>
      <c r="O10" s="314"/>
      <c r="P10" s="226"/>
      <c r="Q10" s="226"/>
      <c r="R10" s="226"/>
      <c r="S10" s="226"/>
      <c r="T10" s="42">
        <f>T11+T12+T13</f>
        <v>2042</v>
      </c>
      <c r="U10" s="232">
        <f>U11+U12+U13</f>
        <v>2467.5</v>
      </c>
      <c r="V10" s="321"/>
      <c r="W10" s="321"/>
      <c r="X10" s="232">
        <f>X11+X12+X13</f>
        <v>2467.5</v>
      </c>
      <c r="Y10" s="321"/>
      <c r="Z10" s="321"/>
      <c r="AA10" s="232">
        <f>AA11+AA12+AA13</f>
        <v>2467.5</v>
      </c>
      <c r="AB10" s="321"/>
      <c r="AC10" s="321"/>
      <c r="AD10" s="18"/>
      <c r="AE10" s="18"/>
      <c r="AF10" s="18"/>
      <c r="AG10" s="18"/>
      <c r="AH10" s="18"/>
      <c r="AI10" s="322" t="s">
        <v>7</v>
      </c>
      <c r="AJ10" s="112"/>
      <c r="AK10" s="126">
        <f>AK11+AK12+AK13</f>
        <v>2230.301</v>
      </c>
      <c r="AL10" s="126">
        <f>AL11+AL12+AL13</f>
        <v>2341.816</v>
      </c>
    </row>
    <row r="11" spans="1:38" ht="21.75" customHeight="1">
      <c r="A11" s="328"/>
      <c r="B11" s="1" t="s">
        <v>8</v>
      </c>
      <c r="C11" s="1"/>
      <c r="D11" s="1"/>
      <c r="E11" s="328"/>
      <c r="F11" s="328"/>
      <c r="G11" s="314">
        <v>103876.1</v>
      </c>
      <c r="H11" s="314"/>
      <c r="I11" s="314"/>
      <c r="J11" s="314">
        <v>108219.1</v>
      </c>
      <c r="K11" s="314"/>
      <c r="L11" s="314"/>
      <c r="M11" s="314">
        <v>109683.1</v>
      </c>
      <c r="N11" s="314"/>
      <c r="O11" s="314"/>
      <c r="P11" s="226"/>
      <c r="Q11" s="226"/>
      <c r="R11" s="226"/>
      <c r="S11" s="226"/>
      <c r="T11" s="27">
        <v>0</v>
      </c>
      <c r="U11" s="260">
        <v>0</v>
      </c>
      <c r="V11" s="260"/>
      <c r="W11" s="260"/>
      <c r="X11" s="260">
        <v>0</v>
      </c>
      <c r="Y11" s="260"/>
      <c r="Z11" s="260"/>
      <c r="AA11" s="260">
        <v>0</v>
      </c>
      <c r="AB11" s="260"/>
      <c r="AC11" s="260"/>
      <c r="AD11" s="3"/>
      <c r="AE11" s="3"/>
      <c r="AF11" s="3"/>
      <c r="AG11" s="3"/>
      <c r="AH11" s="3"/>
      <c r="AI11" s="322"/>
      <c r="AJ11" s="113"/>
      <c r="AK11" s="219">
        <v>0</v>
      </c>
      <c r="AL11" s="219">
        <v>0</v>
      </c>
    </row>
    <row r="12" spans="1:38" ht="18.75" customHeight="1">
      <c r="A12" s="328"/>
      <c r="B12" s="1" t="s">
        <v>9</v>
      </c>
      <c r="C12" s="1"/>
      <c r="D12" s="1"/>
      <c r="E12" s="328"/>
      <c r="F12" s="328"/>
      <c r="G12" s="314">
        <v>62381.27</v>
      </c>
      <c r="H12" s="314"/>
      <c r="I12" s="314"/>
      <c r="J12" s="314">
        <v>64191.4</v>
      </c>
      <c r="K12" s="314"/>
      <c r="L12" s="314"/>
      <c r="M12" s="314">
        <v>62009.6</v>
      </c>
      <c r="N12" s="314"/>
      <c r="O12" s="314"/>
      <c r="P12" s="226"/>
      <c r="Q12" s="226"/>
      <c r="R12" s="226"/>
      <c r="S12" s="226"/>
      <c r="T12" s="27">
        <v>0</v>
      </c>
      <c r="U12" s="260">
        <v>0</v>
      </c>
      <c r="V12" s="260"/>
      <c r="W12" s="260"/>
      <c r="X12" s="260">
        <v>0</v>
      </c>
      <c r="Y12" s="260"/>
      <c r="Z12" s="260"/>
      <c r="AA12" s="260">
        <v>0</v>
      </c>
      <c r="AB12" s="260"/>
      <c r="AC12" s="260"/>
      <c r="AD12" s="4">
        <v>328.5300000000061</v>
      </c>
      <c r="AE12" s="3">
        <v>0</v>
      </c>
      <c r="AF12" s="3">
        <v>0</v>
      </c>
      <c r="AG12" s="3"/>
      <c r="AH12" s="3">
        <v>62709.8</v>
      </c>
      <c r="AI12" s="322"/>
      <c r="AJ12" s="113">
        <v>62709.8</v>
      </c>
      <c r="AK12" s="219">
        <v>0</v>
      </c>
      <c r="AL12" s="219">
        <v>0</v>
      </c>
    </row>
    <row r="13" spans="1:38" ht="21.75" customHeight="1">
      <c r="A13" s="313"/>
      <c r="B13" s="29" t="s">
        <v>33</v>
      </c>
      <c r="C13" s="29"/>
      <c r="D13" s="29"/>
      <c r="E13" s="313"/>
      <c r="F13" s="313"/>
      <c r="G13" s="324"/>
      <c r="H13" s="324"/>
      <c r="I13" s="324"/>
      <c r="J13" s="324"/>
      <c r="K13" s="324"/>
      <c r="L13" s="324"/>
      <c r="M13" s="324"/>
      <c r="N13" s="324"/>
      <c r="O13" s="324"/>
      <c r="P13" s="224"/>
      <c r="Q13" s="224"/>
      <c r="R13" s="224"/>
      <c r="S13" s="224"/>
      <c r="T13" s="31">
        <v>2042</v>
      </c>
      <c r="U13" s="223">
        <v>2467.5</v>
      </c>
      <c r="V13" s="223"/>
      <c r="W13" s="223"/>
      <c r="X13" s="223">
        <v>2467.5</v>
      </c>
      <c r="Y13" s="223"/>
      <c r="Z13" s="223"/>
      <c r="AA13" s="335">
        <v>2467.5</v>
      </c>
      <c r="AB13" s="336"/>
      <c r="AC13" s="337"/>
      <c r="AD13" s="102"/>
      <c r="AE13" s="102"/>
      <c r="AF13" s="102"/>
      <c r="AG13" s="102"/>
      <c r="AH13" s="102"/>
      <c r="AI13" s="323"/>
      <c r="AJ13" s="114"/>
      <c r="AK13" s="127">
        <v>2230.301</v>
      </c>
      <c r="AL13" s="127">
        <v>2341.816</v>
      </c>
    </row>
    <row r="14" spans="1:38" ht="16.5" customHeight="1">
      <c r="A14" s="268" t="s">
        <v>56</v>
      </c>
      <c r="B14" s="269"/>
      <c r="C14" s="269"/>
      <c r="D14" s="269"/>
      <c r="E14" s="269"/>
      <c r="F14" s="269"/>
      <c r="G14" s="269"/>
      <c r="H14" s="269"/>
      <c r="I14" s="269"/>
      <c r="J14" s="269"/>
      <c r="K14" s="269"/>
      <c r="L14" s="269"/>
      <c r="M14" s="269"/>
      <c r="N14" s="269"/>
      <c r="O14" s="269"/>
      <c r="P14" s="269"/>
      <c r="Q14" s="269"/>
      <c r="R14" s="269"/>
      <c r="S14" s="269"/>
      <c r="T14" s="269"/>
      <c r="U14" s="269"/>
      <c r="V14" s="269"/>
      <c r="W14" s="269"/>
      <c r="X14" s="269"/>
      <c r="Y14" s="269"/>
      <c r="Z14" s="269"/>
      <c r="AA14" s="269"/>
      <c r="AB14" s="269"/>
      <c r="AC14" s="269"/>
      <c r="AD14" s="269"/>
      <c r="AE14" s="269"/>
      <c r="AF14" s="269"/>
      <c r="AG14" s="269"/>
      <c r="AH14" s="269"/>
      <c r="AI14" s="269"/>
      <c r="AJ14" s="269"/>
      <c r="AK14" s="269"/>
      <c r="AL14" s="270"/>
    </row>
    <row r="15" spans="1:38" ht="16.5" customHeight="1">
      <c r="A15" s="128"/>
      <c r="B15" s="128"/>
      <c r="C15" s="129"/>
      <c r="D15" s="129"/>
      <c r="E15" s="419"/>
      <c r="F15" s="420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130">
        <f>T16</f>
        <v>645.6</v>
      </c>
      <c r="U15" s="268"/>
      <c r="V15" s="269"/>
      <c r="W15" s="270"/>
      <c r="X15" s="268"/>
      <c r="Y15" s="269"/>
      <c r="Z15" s="270"/>
      <c r="AA15" s="268"/>
      <c r="AB15" s="269"/>
      <c r="AC15" s="270"/>
      <c r="AD15" s="69"/>
      <c r="AE15" s="70"/>
      <c r="AF15" s="70"/>
      <c r="AG15" s="70"/>
      <c r="AH15" s="70"/>
      <c r="AI15" s="71"/>
      <c r="AJ15" s="115"/>
      <c r="AK15" s="124"/>
      <c r="AL15" s="124"/>
    </row>
    <row r="16" spans="1:38" ht="61.5" customHeight="1">
      <c r="A16" s="237">
        <v>2</v>
      </c>
      <c r="B16" s="34" t="s">
        <v>121</v>
      </c>
      <c r="C16" s="99" t="s">
        <v>181</v>
      </c>
      <c r="D16" s="99" t="s">
        <v>123</v>
      </c>
      <c r="E16" s="236"/>
      <c r="F16" s="237"/>
      <c r="G16" s="331"/>
      <c r="H16" s="331"/>
      <c r="I16" s="331"/>
      <c r="J16" s="331"/>
      <c r="K16" s="331"/>
      <c r="L16" s="331"/>
      <c r="M16" s="331"/>
      <c r="N16" s="331"/>
      <c r="O16" s="331"/>
      <c r="P16" s="281"/>
      <c r="Q16" s="281"/>
      <c r="R16" s="281"/>
      <c r="S16" s="281"/>
      <c r="T16" s="42">
        <f>T17+T18+T19</f>
        <v>645.6</v>
      </c>
      <c r="U16" s="232">
        <f>U17+U18+U19</f>
        <v>1740.7</v>
      </c>
      <c r="V16" s="232"/>
      <c r="W16" s="232"/>
      <c r="X16" s="232">
        <f>X17+X18+X19</f>
        <v>1740.7</v>
      </c>
      <c r="Y16" s="232"/>
      <c r="Z16" s="232"/>
      <c r="AA16" s="232">
        <f>AA17+AA18+AA19</f>
        <v>2344.9</v>
      </c>
      <c r="AB16" s="232"/>
      <c r="AC16" s="232"/>
      <c r="AD16" s="18"/>
      <c r="AE16" s="18"/>
      <c r="AF16" s="18"/>
      <c r="AG16" s="18"/>
      <c r="AH16" s="18"/>
      <c r="AI16" s="322" t="s">
        <v>11</v>
      </c>
      <c r="AJ16" s="112"/>
      <c r="AK16" s="126">
        <f>AK17+AK18+AK19</f>
        <v>668.9</v>
      </c>
      <c r="AL16" s="126">
        <f>AL17+AL18+AL19</f>
        <v>0</v>
      </c>
    </row>
    <row r="17" spans="1:38" ht="23.25" customHeight="1">
      <c r="A17" s="230"/>
      <c r="B17" s="6" t="s">
        <v>8</v>
      </c>
      <c r="C17" s="6"/>
      <c r="D17" s="6"/>
      <c r="E17" s="226"/>
      <c r="F17" s="226"/>
      <c r="G17" s="338"/>
      <c r="H17" s="338"/>
      <c r="I17" s="338"/>
      <c r="J17" s="338"/>
      <c r="K17" s="338"/>
      <c r="L17" s="338"/>
      <c r="M17" s="338"/>
      <c r="N17" s="338"/>
      <c r="O17" s="338"/>
      <c r="P17" s="226"/>
      <c r="Q17" s="226"/>
      <c r="R17" s="226"/>
      <c r="S17" s="226"/>
      <c r="T17" s="27">
        <v>0</v>
      </c>
      <c r="U17" s="260">
        <v>821</v>
      </c>
      <c r="V17" s="260"/>
      <c r="W17" s="260"/>
      <c r="X17" s="260">
        <v>821</v>
      </c>
      <c r="Y17" s="260"/>
      <c r="Z17" s="260"/>
      <c r="AA17" s="260">
        <v>821</v>
      </c>
      <c r="AB17" s="260"/>
      <c r="AC17" s="260"/>
      <c r="AD17" s="3"/>
      <c r="AE17" s="3"/>
      <c r="AF17" s="3"/>
      <c r="AG17" s="3"/>
      <c r="AH17" s="3"/>
      <c r="AI17" s="322"/>
      <c r="AJ17" s="113"/>
      <c r="AK17" s="125">
        <v>0</v>
      </c>
      <c r="AL17" s="125">
        <v>0</v>
      </c>
    </row>
    <row r="18" spans="1:38" ht="21" customHeight="1">
      <c r="A18" s="230"/>
      <c r="B18" s="6" t="s">
        <v>9</v>
      </c>
      <c r="C18" s="6"/>
      <c r="D18" s="6"/>
      <c r="E18" s="226"/>
      <c r="F18" s="226"/>
      <c r="G18" s="338">
        <v>10686.9</v>
      </c>
      <c r="H18" s="338"/>
      <c r="I18" s="338"/>
      <c r="J18" s="338">
        <v>11480.2</v>
      </c>
      <c r="K18" s="338"/>
      <c r="L18" s="338"/>
      <c r="M18" s="338">
        <v>11018.3</v>
      </c>
      <c r="N18" s="338"/>
      <c r="O18" s="338"/>
      <c r="P18" s="226"/>
      <c r="Q18" s="226"/>
      <c r="R18" s="226"/>
      <c r="S18" s="226"/>
      <c r="T18" s="27">
        <v>500.6</v>
      </c>
      <c r="U18" s="260">
        <v>774.7</v>
      </c>
      <c r="V18" s="260"/>
      <c r="W18" s="260"/>
      <c r="X18" s="260">
        <v>774.7</v>
      </c>
      <c r="Y18" s="260"/>
      <c r="Z18" s="260"/>
      <c r="AA18" s="260">
        <f>X18+604.2</f>
        <v>1378.9</v>
      </c>
      <c r="AB18" s="260"/>
      <c r="AC18" s="260"/>
      <c r="AD18" s="3">
        <v>0</v>
      </c>
      <c r="AE18" s="3">
        <v>0</v>
      </c>
      <c r="AF18" s="3">
        <v>0</v>
      </c>
      <c r="AG18" s="3"/>
      <c r="AH18" s="3"/>
      <c r="AI18" s="322"/>
      <c r="AJ18" s="113"/>
      <c r="AK18" s="125">
        <v>668.9</v>
      </c>
      <c r="AL18" s="125">
        <v>0</v>
      </c>
    </row>
    <row r="19" spans="1:38" ht="20.25" customHeight="1">
      <c r="A19" s="230"/>
      <c r="B19" s="25" t="s">
        <v>33</v>
      </c>
      <c r="C19" s="25"/>
      <c r="D19" s="25"/>
      <c r="E19" s="226"/>
      <c r="F19" s="226"/>
      <c r="G19" s="226"/>
      <c r="H19" s="226"/>
      <c r="I19" s="226"/>
      <c r="J19" s="226"/>
      <c r="K19" s="226"/>
      <c r="L19" s="226"/>
      <c r="M19" s="226"/>
      <c r="N19" s="226"/>
      <c r="O19" s="226"/>
      <c r="P19" s="226"/>
      <c r="Q19" s="226"/>
      <c r="R19" s="226"/>
      <c r="S19" s="226"/>
      <c r="T19" s="27">
        <v>145</v>
      </c>
      <c r="U19" s="260">
        <v>145</v>
      </c>
      <c r="V19" s="260"/>
      <c r="W19" s="260"/>
      <c r="X19" s="260">
        <v>145</v>
      </c>
      <c r="Y19" s="260"/>
      <c r="Z19" s="260"/>
      <c r="AA19" s="260">
        <v>145</v>
      </c>
      <c r="AB19" s="260"/>
      <c r="AC19" s="260"/>
      <c r="AD19" s="3"/>
      <c r="AE19" s="3"/>
      <c r="AF19" s="3"/>
      <c r="AG19" s="3"/>
      <c r="AH19" s="3"/>
      <c r="AI19" s="322"/>
      <c r="AJ19" s="113"/>
      <c r="AK19" s="125">
        <v>0</v>
      </c>
      <c r="AL19" s="125">
        <v>0</v>
      </c>
    </row>
    <row r="20" spans="1:38" ht="15" customHeight="1" hidden="1">
      <c r="A20" s="5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230">
        <v>177272.8</v>
      </c>
      <c r="V20" s="230"/>
      <c r="W20" s="6"/>
      <c r="X20" s="230">
        <v>183890.7</v>
      </c>
      <c r="Y20" s="230"/>
      <c r="Z20" s="6"/>
      <c r="AA20" s="230">
        <v>182711</v>
      </c>
      <c r="AB20" s="230"/>
      <c r="AC20" s="230"/>
      <c r="AD20" s="3"/>
      <c r="AE20" s="3"/>
      <c r="AF20" s="3"/>
      <c r="AG20" s="3"/>
      <c r="AH20" s="3"/>
      <c r="AI20" s="22"/>
      <c r="AJ20" s="113"/>
      <c r="AK20" s="122"/>
      <c r="AL20" s="122"/>
    </row>
    <row r="21" spans="1:38" ht="18" customHeight="1">
      <c r="A21" s="233" t="s">
        <v>57</v>
      </c>
      <c r="B21" s="234"/>
      <c r="C21" s="234"/>
      <c r="D21" s="234"/>
      <c r="E21" s="234"/>
      <c r="F21" s="234"/>
      <c r="G21" s="234"/>
      <c r="H21" s="234"/>
      <c r="I21" s="234"/>
      <c r="J21" s="234"/>
      <c r="K21" s="234"/>
      <c r="L21" s="234"/>
      <c r="M21" s="234"/>
      <c r="N21" s="234"/>
      <c r="O21" s="234"/>
      <c r="P21" s="234"/>
      <c r="Q21" s="234"/>
      <c r="R21" s="234"/>
      <c r="S21" s="234"/>
      <c r="T21" s="234"/>
      <c r="U21" s="234"/>
      <c r="V21" s="234"/>
      <c r="W21" s="234"/>
      <c r="X21" s="234"/>
      <c r="Y21" s="234"/>
      <c r="Z21" s="234"/>
      <c r="AA21" s="234"/>
      <c r="AB21" s="234"/>
      <c r="AC21" s="234"/>
      <c r="AD21" s="234"/>
      <c r="AE21" s="234"/>
      <c r="AF21" s="234"/>
      <c r="AG21" s="234"/>
      <c r="AH21" s="234"/>
      <c r="AI21" s="234"/>
      <c r="AJ21" s="234"/>
      <c r="AK21" s="234"/>
      <c r="AL21" s="235"/>
    </row>
    <row r="22" spans="1:38" ht="18" customHeight="1">
      <c r="A22" s="79"/>
      <c r="B22" s="79"/>
      <c r="C22" s="48"/>
      <c r="D22" s="48"/>
      <c r="E22" s="255"/>
      <c r="F22" s="257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135">
        <f>T23+T27</f>
        <v>620</v>
      </c>
      <c r="U22" s="240">
        <f>U23+U27</f>
        <v>240</v>
      </c>
      <c r="V22" s="241"/>
      <c r="W22" s="242"/>
      <c r="X22" s="240">
        <f>X23+X27</f>
        <v>240</v>
      </c>
      <c r="Y22" s="241"/>
      <c r="Z22" s="242"/>
      <c r="AA22" s="240">
        <f>AA23+AA27</f>
        <v>240</v>
      </c>
      <c r="AB22" s="241"/>
      <c r="AC22" s="242"/>
      <c r="AD22" s="69"/>
      <c r="AE22" s="70"/>
      <c r="AF22" s="70"/>
      <c r="AG22" s="70"/>
      <c r="AH22" s="70"/>
      <c r="AI22" s="71"/>
      <c r="AJ22" s="115"/>
      <c r="AK22" s="153">
        <f>AK23+AK27</f>
        <v>135</v>
      </c>
      <c r="AL22" s="153">
        <f>AL23+AL27</f>
        <v>135</v>
      </c>
    </row>
    <row r="23" spans="1:38" ht="53.25" customHeight="1">
      <c r="A23" s="237">
        <v>4</v>
      </c>
      <c r="B23" s="34" t="s">
        <v>124</v>
      </c>
      <c r="C23" s="99" t="s">
        <v>65</v>
      </c>
      <c r="D23" s="99" t="s">
        <v>66</v>
      </c>
      <c r="E23" s="236"/>
      <c r="F23" s="237"/>
      <c r="G23" s="299">
        <v>26888.2</v>
      </c>
      <c r="H23" s="342"/>
      <c r="I23" s="299">
        <v>41931.1</v>
      </c>
      <c r="J23" s="299"/>
      <c r="K23" s="299"/>
      <c r="L23" s="299">
        <v>21333.8</v>
      </c>
      <c r="M23" s="299"/>
      <c r="N23" s="299"/>
      <c r="O23" s="35">
        <v>21333.8</v>
      </c>
      <c r="P23" s="285"/>
      <c r="Q23" s="285"/>
      <c r="R23" s="285"/>
      <c r="S23" s="285"/>
      <c r="T23" s="41">
        <f>T24+T25+T26</f>
        <v>620</v>
      </c>
      <c r="U23" s="332">
        <f>U24+U25+U26</f>
        <v>240</v>
      </c>
      <c r="V23" s="333"/>
      <c r="W23" s="334"/>
      <c r="X23" s="332">
        <f>X24+X25+X26</f>
        <v>240</v>
      </c>
      <c r="Y23" s="333"/>
      <c r="Z23" s="334"/>
      <c r="AA23" s="332">
        <f>AA24+AA25+AA26</f>
        <v>240</v>
      </c>
      <c r="AB23" s="333"/>
      <c r="AC23" s="334"/>
      <c r="AD23" s="3"/>
      <c r="AE23" s="3"/>
      <c r="AF23" s="3"/>
      <c r="AG23" s="3"/>
      <c r="AH23" s="3"/>
      <c r="AI23" s="322" t="s">
        <v>12</v>
      </c>
      <c r="AJ23" s="113"/>
      <c r="AK23" s="126">
        <f>AK24+AK25+AK26</f>
        <v>135</v>
      </c>
      <c r="AL23" s="126">
        <f>AL24+AL25+AL26</f>
        <v>135</v>
      </c>
    </row>
    <row r="24" spans="1:38" ht="19.5" customHeight="1">
      <c r="A24" s="230"/>
      <c r="B24" s="6" t="s">
        <v>8</v>
      </c>
      <c r="C24" s="6"/>
      <c r="D24" s="6"/>
      <c r="E24" s="230"/>
      <c r="F24" s="230"/>
      <c r="G24" s="227"/>
      <c r="H24" s="227"/>
      <c r="I24" s="286"/>
      <c r="J24" s="286"/>
      <c r="K24" s="286"/>
      <c r="L24" s="286"/>
      <c r="M24" s="286"/>
      <c r="N24" s="286"/>
      <c r="O24" s="7"/>
      <c r="P24" s="228"/>
      <c r="Q24" s="228"/>
      <c r="R24" s="228"/>
      <c r="S24" s="228"/>
      <c r="T24" s="11"/>
      <c r="U24" s="290"/>
      <c r="V24" s="290"/>
      <c r="W24" s="290"/>
      <c r="X24" s="290"/>
      <c r="Y24" s="290"/>
      <c r="Z24" s="290"/>
      <c r="AA24" s="290"/>
      <c r="AB24" s="290"/>
      <c r="AC24" s="290"/>
      <c r="AD24" s="3"/>
      <c r="AE24" s="3"/>
      <c r="AF24" s="3"/>
      <c r="AG24" s="3"/>
      <c r="AH24" s="3"/>
      <c r="AI24" s="322"/>
      <c r="AJ24" s="113"/>
      <c r="AK24" s="125"/>
      <c r="AL24" s="125"/>
    </row>
    <row r="25" spans="1:38" ht="16.5" customHeight="1">
      <c r="A25" s="230"/>
      <c r="B25" s="6" t="s">
        <v>9</v>
      </c>
      <c r="C25" s="6"/>
      <c r="D25" s="6"/>
      <c r="E25" s="230"/>
      <c r="F25" s="230"/>
      <c r="G25" s="227">
        <v>26555</v>
      </c>
      <c r="H25" s="227"/>
      <c r="I25" s="286">
        <v>41598</v>
      </c>
      <c r="J25" s="286"/>
      <c r="K25" s="286"/>
      <c r="L25" s="286">
        <v>21000</v>
      </c>
      <c r="M25" s="286"/>
      <c r="N25" s="286"/>
      <c r="O25" s="7">
        <v>21000</v>
      </c>
      <c r="P25" s="228"/>
      <c r="Q25" s="228"/>
      <c r="R25" s="228"/>
      <c r="S25" s="228"/>
      <c r="T25" s="11"/>
      <c r="U25" s="343"/>
      <c r="V25" s="343"/>
      <c r="W25" s="343"/>
      <c r="X25" s="343"/>
      <c r="Y25" s="343"/>
      <c r="Z25" s="343"/>
      <c r="AA25" s="343"/>
      <c r="AB25" s="343"/>
      <c r="AC25" s="343"/>
      <c r="AD25" s="3">
        <v>-5715</v>
      </c>
      <c r="AE25" s="3">
        <v>-20598</v>
      </c>
      <c r="AF25" s="3"/>
      <c r="AG25" s="3"/>
      <c r="AH25" s="3">
        <v>20840</v>
      </c>
      <c r="AI25" s="322"/>
      <c r="AJ25" s="113">
        <v>23659.9</v>
      </c>
      <c r="AK25" s="125"/>
      <c r="AL25" s="125"/>
    </row>
    <row r="26" spans="1:38" ht="30" customHeight="1">
      <c r="A26" s="230"/>
      <c r="B26" s="25" t="s">
        <v>33</v>
      </c>
      <c r="C26" s="25"/>
      <c r="D26" s="25"/>
      <c r="E26" s="230"/>
      <c r="F26" s="230"/>
      <c r="G26" s="227">
        <v>332.7</v>
      </c>
      <c r="H26" s="227"/>
      <c r="I26" s="286">
        <v>333.1</v>
      </c>
      <c r="J26" s="286"/>
      <c r="K26" s="286"/>
      <c r="L26" s="286">
        <v>333.8</v>
      </c>
      <c r="M26" s="286"/>
      <c r="N26" s="286"/>
      <c r="O26" s="7">
        <v>333.8</v>
      </c>
      <c r="P26" s="228"/>
      <c r="Q26" s="228"/>
      <c r="R26" s="228"/>
      <c r="S26" s="228"/>
      <c r="T26" s="27">
        <v>620</v>
      </c>
      <c r="U26" s="339">
        <v>240</v>
      </c>
      <c r="V26" s="340"/>
      <c r="W26" s="341"/>
      <c r="X26" s="339">
        <v>240</v>
      </c>
      <c r="Y26" s="340"/>
      <c r="Z26" s="341"/>
      <c r="AA26" s="339">
        <v>240</v>
      </c>
      <c r="AB26" s="340"/>
      <c r="AC26" s="341"/>
      <c r="AD26" s="3"/>
      <c r="AE26" s="3"/>
      <c r="AF26" s="3"/>
      <c r="AG26" s="3"/>
      <c r="AH26" s="3"/>
      <c r="AI26" s="322"/>
      <c r="AJ26" s="113"/>
      <c r="AK26" s="125">
        <v>135</v>
      </c>
      <c r="AL26" s="125">
        <v>135</v>
      </c>
    </row>
    <row r="27" spans="1:38" ht="96.75" customHeight="1">
      <c r="A27" s="225">
        <v>5</v>
      </c>
      <c r="B27" s="93" t="s">
        <v>125</v>
      </c>
      <c r="C27" s="100" t="s">
        <v>182</v>
      </c>
      <c r="D27" s="100" t="s">
        <v>6</v>
      </c>
      <c r="E27" s="258"/>
      <c r="F27" s="358"/>
      <c r="G27" s="227">
        <v>71665.9</v>
      </c>
      <c r="H27" s="289"/>
      <c r="I27" s="227">
        <v>101099.1</v>
      </c>
      <c r="J27" s="227"/>
      <c r="K27" s="227"/>
      <c r="L27" s="227">
        <v>61516.4</v>
      </c>
      <c r="M27" s="227"/>
      <c r="N27" s="227"/>
      <c r="O27" s="21">
        <v>61516.4</v>
      </c>
      <c r="P27" s="230"/>
      <c r="Q27" s="230"/>
      <c r="R27" s="230"/>
      <c r="S27" s="230"/>
      <c r="T27" s="42">
        <f>T28+T29+T30</f>
        <v>0</v>
      </c>
      <c r="U27" s="300">
        <f>U28+U29+U30</f>
        <v>0</v>
      </c>
      <c r="V27" s="244"/>
      <c r="W27" s="245"/>
      <c r="X27" s="300">
        <f>X28+X29+X30</f>
        <v>0</v>
      </c>
      <c r="Y27" s="244"/>
      <c r="Z27" s="245"/>
      <c r="AA27" s="300">
        <f>AA28+AA29+AA30</f>
        <v>0</v>
      </c>
      <c r="AB27" s="244"/>
      <c r="AC27" s="245"/>
      <c r="AD27" s="18"/>
      <c r="AE27" s="18"/>
      <c r="AF27" s="18"/>
      <c r="AG27" s="18"/>
      <c r="AH27" s="18"/>
      <c r="AI27" s="322" t="s">
        <v>13</v>
      </c>
      <c r="AJ27" s="112"/>
      <c r="AK27" s="126">
        <f>AK28+AK29+AK30</f>
        <v>0</v>
      </c>
      <c r="AL27" s="126">
        <f>AL28+AL29+AL30</f>
        <v>0</v>
      </c>
    </row>
    <row r="28" spans="1:38" ht="15">
      <c r="A28" s="415"/>
      <c r="B28" s="162" t="s">
        <v>8</v>
      </c>
      <c r="C28" s="5"/>
      <c r="D28" s="5"/>
      <c r="E28" s="230"/>
      <c r="F28" s="230"/>
      <c r="G28" s="297"/>
      <c r="H28" s="297"/>
      <c r="I28" s="227"/>
      <c r="J28" s="227"/>
      <c r="K28" s="227"/>
      <c r="L28" s="227"/>
      <c r="M28" s="227"/>
      <c r="N28" s="227"/>
      <c r="O28" s="21"/>
      <c r="P28" s="230"/>
      <c r="Q28" s="230"/>
      <c r="R28" s="230"/>
      <c r="S28" s="230"/>
      <c r="T28" s="5"/>
      <c r="U28" s="230"/>
      <c r="V28" s="230"/>
      <c r="W28" s="230"/>
      <c r="X28" s="230"/>
      <c r="Y28" s="230"/>
      <c r="Z28" s="230"/>
      <c r="AA28" s="230"/>
      <c r="AB28" s="230"/>
      <c r="AC28" s="230"/>
      <c r="AD28" s="3"/>
      <c r="AE28" s="3"/>
      <c r="AF28" s="3"/>
      <c r="AG28" s="3"/>
      <c r="AH28" s="3"/>
      <c r="AI28" s="322"/>
      <c r="AJ28" s="113"/>
      <c r="AK28" s="132"/>
      <c r="AL28" s="132"/>
    </row>
    <row r="29" spans="1:38" ht="15">
      <c r="A29" s="415"/>
      <c r="B29" s="162" t="s">
        <v>9</v>
      </c>
      <c r="C29" s="5"/>
      <c r="D29" s="5"/>
      <c r="E29" s="230"/>
      <c r="F29" s="230"/>
      <c r="G29" s="297">
        <v>66155.9</v>
      </c>
      <c r="H29" s="297"/>
      <c r="I29" s="227">
        <v>95439.1</v>
      </c>
      <c r="J29" s="227"/>
      <c r="K29" s="227"/>
      <c r="L29" s="227">
        <v>55856.4</v>
      </c>
      <c r="M29" s="227"/>
      <c r="N29" s="227"/>
      <c r="O29" s="21">
        <v>55856.4</v>
      </c>
      <c r="P29" s="230"/>
      <c r="Q29" s="230"/>
      <c r="R29" s="230"/>
      <c r="S29" s="230"/>
      <c r="T29" s="5"/>
      <c r="U29" s="230"/>
      <c r="V29" s="230"/>
      <c r="W29" s="230"/>
      <c r="X29" s="230"/>
      <c r="Y29" s="230"/>
      <c r="Z29" s="230"/>
      <c r="AA29" s="230"/>
      <c r="AB29" s="230"/>
      <c r="AC29" s="230"/>
      <c r="AD29" s="3">
        <v>-2968.69999999999</v>
      </c>
      <c r="AE29" s="3">
        <v>23082.699999999997</v>
      </c>
      <c r="AF29" s="3"/>
      <c r="AG29" s="3">
        <v>2240.8</v>
      </c>
      <c r="AH29" s="3">
        <v>60946.4</v>
      </c>
      <c r="AI29" s="322"/>
      <c r="AJ29" s="113">
        <v>75334.5</v>
      </c>
      <c r="AK29" s="132"/>
      <c r="AL29" s="132"/>
    </row>
    <row r="30" spans="1:38" ht="15">
      <c r="A30" s="415"/>
      <c r="B30" s="163" t="s">
        <v>33</v>
      </c>
      <c r="C30" s="64"/>
      <c r="D30" s="64"/>
      <c r="E30" s="225"/>
      <c r="F30" s="225"/>
      <c r="G30" s="347">
        <v>5510</v>
      </c>
      <c r="H30" s="347"/>
      <c r="I30" s="347">
        <v>5660</v>
      </c>
      <c r="J30" s="347"/>
      <c r="K30" s="347"/>
      <c r="L30" s="347">
        <v>5660</v>
      </c>
      <c r="M30" s="347"/>
      <c r="N30" s="347"/>
      <c r="O30" s="55">
        <v>5660</v>
      </c>
      <c r="P30" s="225"/>
      <c r="Q30" s="225"/>
      <c r="R30" s="225"/>
      <c r="S30" s="225"/>
      <c r="T30" s="165">
        <v>0</v>
      </c>
      <c r="U30" s="344">
        <v>0</v>
      </c>
      <c r="V30" s="345"/>
      <c r="W30" s="346"/>
      <c r="X30" s="223"/>
      <c r="Y30" s="223"/>
      <c r="Z30" s="223"/>
      <c r="AA30" s="223">
        <v>0</v>
      </c>
      <c r="AB30" s="223"/>
      <c r="AC30" s="223"/>
      <c r="AD30" s="102"/>
      <c r="AE30" s="102"/>
      <c r="AF30" s="102"/>
      <c r="AG30" s="102"/>
      <c r="AH30" s="102"/>
      <c r="AI30" s="323"/>
      <c r="AJ30" s="114"/>
      <c r="AK30" s="127">
        <v>0</v>
      </c>
      <c r="AL30" s="127">
        <v>0</v>
      </c>
    </row>
    <row r="31" spans="1:38" ht="14.25" customHeight="1">
      <c r="A31" s="233" t="s">
        <v>129</v>
      </c>
      <c r="B31" s="234"/>
      <c r="C31" s="234"/>
      <c r="D31" s="234"/>
      <c r="E31" s="234"/>
      <c r="F31" s="234"/>
      <c r="G31" s="234"/>
      <c r="H31" s="234"/>
      <c r="I31" s="234"/>
      <c r="J31" s="234"/>
      <c r="K31" s="234"/>
      <c r="L31" s="234"/>
      <c r="M31" s="234"/>
      <c r="N31" s="234"/>
      <c r="O31" s="234"/>
      <c r="P31" s="234"/>
      <c r="Q31" s="234"/>
      <c r="R31" s="234"/>
      <c r="S31" s="234"/>
      <c r="T31" s="234"/>
      <c r="U31" s="234"/>
      <c r="V31" s="234"/>
      <c r="W31" s="234"/>
      <c r="X31" s="234"/>
      <c r="Y31" s="234"/>
      <c r="Z31" s="234"/>
      <c r="AA31" s="234"/>
      <c r="AB31" s="234"/>
      <c r="AC31" s="234"/>
      <c r="AD31" s="234"/>
      <c r="AE31" s="234"/>
      <c r="AF31" s="234"/>
      <c r="AG31" s="234"/>
      <c r="AH31" s="234"/>
      <c r="AI31" s="234"/>
      <c r="AJ31" s="234"/>
      <c r="AK31" s="234"/>
      <c r="AL31" s="235"/>
    </row>
    <row r="32" spans="1:38" ht="60">
      <c r="A32" s="237">
        <v>6</v>
      </c>
      <c r="B32" s="34" t="s">
        <v>126</v>
      </c>
      <c r="C32" s="99" t="s">
        <v>127</v>
      </c>
      <c r="D32" s="99" t="s">
        <v>67</v>
      </c>
      <c r="E32" s="421"/>
      <c r="F32" s="422"/>
      <c r="G32" s="299">
        <v>26888.2</v>
      </c>
      <c r="H32" s="342"/>
      <c r="I32" s="299">
        <v>41931.1</v>
      </c>
      <c r="J32" s="299"/>
      <c r="K32" s="299"/>
      <c r="L32" s="299">
        <v>21333.8</v>
      </c>
      <c r="M32" s="299"/>
      <c r="N32" s="299"/>
      <c r="O32" s="35">
        <v>21333.8</v>
      </c>
      <c r="P32" s="285"/>
      <c r="Q32" s="285"/>
      <c r="R32" s="285"/>
      <c r="S32" s="285"/>
      <c r="T32" s="41">
        <f>T33+T34+T35</f>
        <v>7000</v>
      </c>
      <c r="U32" s="423">
        <f>U33+U34+U35</f>
        <v>765</v>
      </c>
      <c r="V32" s="424"/>
      <c r="W32" s="425"/>
      <c r="X32" s="423">
        <f>X33+X34+X35</f>
        <v>765</v>
      </c>
      <c r="Y32" s="424"/>
      <c r="Z32" s="425"/>
      <c r="AA32" s="423">
        <f>AA33+AA34+AA35</f>
        <v>765</v>
      </c>
      <c r="AB32" s="424"/>
      <c r="AC32" s="425"/>
      <c r="AD32" s="215"/>
      <c r="AE32" s="216"/>
      <c r="AF32" s="216"/>
      <c r="AG32" s="216"/>
      <c r="AH32" s="216"/>
      <c r="AI32" s="217"/>
      <c r="AJ32" s="218"/>
      <c r="AK32" s="159">
        <f>AK33+AK34+AK35</f>
        <v>150</v>
      </c>
      <c r="AL32" s="159">
        <f>AL33+AL34+AL35</f>
        <v>150</v>
      </c>
    </row>
    <row r="33" spans="1:38" ht="15">
      <c r="A33" s="230"/>
      <c r="B33" s="6" t="s">
        <v>8</v>
      </c>
      <c r="C33" s="6"/>
      <c r="D33" s="6"/>
      <c r="E33" s="230"/>
      <c r="F33" s="230"/>
      <c r="G33" s="227"/>
      <c r="H33" s="227"/>
      <c r="I33" s="286"/>
      <c r="J33" s="286"/>
      <c r="K33" s="286"/>
      <c r="L33" s="286"/>
      <c r="M33" s="286"/>
      <c r="N33" s="286"/>
      <c r="O33" s="7"/>
      <c r="P33" s="228"/>
      <c r="Q33" s="228"/>
      <c r="R33" s="228"/>
      <c r="S33" s="228"/>
      <c r="T33" s="199">
        <v>6850</v>
      </c>
      <c r="U33" s="348">
        <v>710</v>
      </c>
      <c r="V33" s="348"/>
      <c r="W33" s="348"/>
      <c r="X33" s="348">
        <v>710</v>
      </c>
      <c r="Y33" s="348"/>
      <c r="Z33" s="348"/>
      <c r="AA33" s="348">
        <v>710</v>
      </c>
      <c r="AB33" s="348"/>
      <c r="AC33" s="348"/>
      <c r="AD33" s="208"/>
      <c r="AE33" s="122"/>
      <c r="AF33" s="122"/>
      <c r="AG33" s="122"/>
      <c r="AH33" s="122"/>
      <c r="AI33" s="209"/>
      <c r="AJ33" s="198"/>
      <c r="AK33" s="125">
        <v>0</v>
      </c>
      <c r="AL33" s="125">
        <v>0</v>
      </c>
    </row>
    <row r="34" spans="1:38" ht="15">
      <c r="A34" s="230"/>
      <c r="B34" s="6" t="s">
        <v>9</v>
      </c>
      <c r="C34" s="6"/>
      <c r="D34" s="6"/>
      <c r="E34" s="230"/>
      <c r="F34" s="230"/>
      <c r="G34" s="227">
        <v>26555</v>
      </c>
      <c r="H34" s="227"/>
      <c r="I34" s="286">
        <v>41598</v>
      </c>
      <c r="J34" s="286"/>
      <c r="K34" s="286"/>
      <c r="L34" s="286">
        <v>21000</v>
      </c>
      <c r="M34" s="286"/>
      <c r="N34" s="286"/>
      <c r="O34" s="7">
        <v>21000</v>
      </c>
      <c r="P34" s="228"/>
      <c r="Q34" s="228"/>
      <c r="R34" s="228"/>
      <c r="S34" s="228"/>
      <c r="T34" s="194"/>
      <c r="U34" s="348"/>
      <c r="V34" s="348"/>
      <c r="W34" s="348"/>
      <c r="X34" s="348"/>
      <c r="Y34" s="348"/>
      <c r="Z34" s="348"/>
      <c r="AA34" s="434"/>
      <c r="AB34" s="434"/>
      <c r="AC34" s="434"/>
      <c r="AD34" s="208"/>
      <c r="AE34" s="122"/>
      <c r="AF34" s="122"/>
      <c r="AG34" s="122"/>
      <c r="AH34" s="122"/>
      <c r="AI34" s="209"/>
      <c r="AJ34" s="198"/>
      <c r="AK34" s="125"/>
      <c r="AL34" s="125"/>
    </row>
    <row r="35" spans="1:38" ht="15">
      <c r="A35" s="225"/>
      <c r="B35" s="29" t="s">
        <v>33</v>
      </c>
      <c r="C35" s="29"/>
      <c r="D35" s="29"/>
      <c r="E35" s="225"/>
      <c r="F35" s="225"/>
      <c r="G35" s="347">
        <v>332.7</v>
      </c>
      <c r="H35" s="347"/>
      <c r="I35" s="355">
        <v>333.1</v>
      </c>
      <c r="J35" s="355"/>
      <c r="K35" s="355"/>
      <c r="L35" s="355">
        <v>333.8</v>
      </c>
      <c r="M35" s="355"/>
      <c r="N35" s="355"/>
      <c r="O35" s="33">
        <v>333.8</v>
      </c>
      <c r="P35" s="353"/>
      <c r="Q35" s="353"/>
      <c r="R35" s="353"/>
      <c r="S35" s="353"/>
      <c r="T35" s="210">
        <v>150</v>
      </c>
      <c r="U35" s="431">
        <v>55</v>
      </c>
      <c r="V35" s="432"/>
      <c r="W35" s="433"/>
      <c r="X35" s="428">
        <v>55</v>
      </c>
      <c r="Y35" s="429"/>
      <c r="Z35" s="430"/>
      <c r="AA35" s="431">
        <v>55</v>
      </c>
      <c r="AB35" s="432"/>
      <c r="AC35" s="433"/>
      <c r="AD35" s="211"/>
      <c r="AE35" s="212"/>
      <c r="AF35" s="212"/>
      <c r="AG35" s="212"/>
      <c r="AH35" s="212"/>
      <c r="AI35" s="213"/>
      <c r="AJ35" s="214"/>
      <c r="AK35" s="127">
        <v>150</v>
      </c>
      <c r="AL35" s="127">
        <v>150</v>
      </c>
    </row>
    <row r="36" spans="1:38" ht="18.75" customHeight="1">
      <c r="A36" s="246" t="s">
        <v>50</v>
      </c>
      <c r="B36" s="247"/>
      <c r="C36" s="247"/>
      <c r="D36" s="247"/>
      <c r="E36" s="247"/>
      <c r="F36" s="247"/>
      <c r="G36" s="247"/>
      <c r="H36" s="247"/>
      <c r="I36" s="247"/>
      <c r="J36" s="247"/>
      <c r="K36" s="247"/>
      <c r="L36" s="247"/>
      <c r="M36" s="247"/>
      <c r="N36" s="247"/>
      <c r="O36" s="247"/>
      <c r="P36" s="247"/>
      <c r="Q36" s="247"/>
      <c r="R36" s="247"/>
      <c r="S36" s="247"/>
      <c r="T36" s="247"/>
      <c r="U36" s="247"/>
      <c r="V36" s="247"/>
      <c r="W36" s="247"/>
      <c r="X36" s="247"/>
      <c r="Y36" s="247"/>
      <c r="Z36" s="247"/>
      <c r="AA36" s="247"/>
      <c r="AB36" s="247"/>
      <c r="AC36" s="247"/>
      <c r="AD36" s="247"/>
      <c r="AE36" s="247"/>
      <c r="AF36" s="247"/>
      <c r="AG36" s="247"/>
      <c r="AH36" s="247"/>
      <c r="AI36" s="247"/>
      <c r="AJ36" s="247"/>
      <c r="AK36" s="247"/>
      <c r="AL36" s="248"/>
    </row>
    <row r="37" spans="1:38" ht="90">
      <c r="A37" s="50"/>
      <c r="B37" s="181" t="s">
        <v>50</v>
      </c>
      <c r="C37" s="171" t="s">
        <v>131</v>
      </c>
      <c r="D37" s="171" t="s">
        <v>132</v>
      </c>
      <c r="E37" s="391"/>
      <c r="F37" s="392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174">
        <f>T48+T69+T83+T120+T38</f>
        <v>367942.95999999996</v>
      </c>
      <c r="U37" s="291">
        <f>U38+U48+U69+U83+U120</f>
        <v>365960.672</v>
      </c>
      <c r="V37" s="294"/>
      <c r="W37" s="295"/>
      <c r="X37" s="291">
        <f>X38+X48+X69+X83+X120</f>
        <v>372283.818</v>
      </c>
      <c r="Y37" s="294"/>
      <c r="Z37" s="295"/>
      <c r="AA37" s="291">
        <f>AA48+AA69+AA83+AA120+AA38</f>
        <v>388334.05100000004</v>
      </c>
      <c r="AB37" s="292"/>
      <c r="AC37" s="293"/>
      <c r="AD37" s="177"/>
      <c r="AE37" s="178"/>
      <c r="AF37" s="178"/>
      <c r="AG37" s="178"/>
      <c r="AH37" s="178"/>
      <c r="AI37" s="179"/>
      <c r="AJ37" s="180"/>
      <c r="AK37" s="175">
        <f>AK48+AK69+AK83+AK120+AK38</f>
        <v>388372.02999999997</v>
      </c>
      <c r="AL37" s="175">
        <f>AL48+AL69+AL83+AL120+AL38</f>
        <v>388332.02999999997</v>
      </c>
    </row>
    <row r="38" spans="1:38" ht="18.75">
      <c r="A38" s="50"/>
      <c r="B38" s="72"/>
      <c r="C38" s="50"/>
      <c r="D38" s="50"/>
      <c r="E38" s="50"/>
      <c r="F38" s="73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74">
        <f>T39+T43</f>
        <v>23239.339999999997</v>
      </c>
      <c r="U38" s="252">
        <f>U39+U43</f>
        <v>22954.339999999997</v>
      </c>
      <c r="V38" s="253"/>
      <c r="W38" s="254"/>
      <c r="X38" s="252">
        <f>X39+X43</f>
        <v>23582.269999999997</v>
      </c>
      <c r="Y38" s="253"/>
      <c r="Z38" s="254"/>
      <c r="AA38" s="252">
        <f>AA39+AA43</f>
        <v>23826.269999999997</v>
      </c>
      <c r="AB38" s="253"/>
      <c r="AC38" s="254"/>
      <c r="AD38" s="28"/>
      <c r="AE38" s="24"/>
      <c r="AF38" s="24"/>
      <c r="AG38" s="24"/>
      <c r="AH38" s="24"/>
      <c r="AI38" s="57"/>
      <c r="AJ38" s="113"/>
      <c r="AK38" s="105">
        <f>AK39+AK43</f>
        <v>21131.800000000003</v>
      </c>
      <c r="AL38" s="105">
        <f>AL39+AL43</f>
        <v>21131.800000000003</v>
      </c>
    </row>
    <row r="39" spans="1:38" ht="63" customHeight="1">
      <c r="A39" s="237">
        <v>7</v>
      </c>
      <c r="B39" s="34" t="s">
        <v>99</v>
      </c>
      <c r="C39" s="99" t="s">
        <v>68</v>
      </c>
      <c r="D39" s="99" t="s">
        <v>154</v>
      </c>
      <c r="E39" s="236"/>
      <c r="F39" s="237"/>
      <c r="G39" s="281"/>
      <c r="H39" s="298"/>
      <c r="I39" s="299"/>
      <c r="J39" s="299"/>
      <c r="K39" s="299"/>
      <c r="L39" s="299"/>
      <c r="M39" s="299"/>
      <c r="N39" s="299"/>
      <c r="O39" s="35"/>
      <c r="P39" s="237"/>
      <c r="Q39" s="237"/>
      <c r="R39" s="237"/>
      <c r="S39" s="237"/>
      <c r="T39" s="41">
        <f>T40+T41+T42</f>
        <v>4571.4</v>
      </c>
      <c r="U39" s="265">
        <f>U40+U41+U42</f>
        <v>4286.4</v>
      </c>
      <c r="V39" s="296"/>
      <c r="W39" s="296"/>
      <c r="X39" s="265">
        <f>X40+X41+X42</f>
        <v>4286.4</v>
      </c>
      <c r="Y39" s="296"/>
      <c r="Z39" s="296"/>
      <c r="AA39" s="265">
        <f>AA40+AA41+AA42</f>
        <v>4530.4</v>
      </c>
      <c r="AB39" s="296"/>
      <c r="AC39" s="296"/>
      <c r="AD39" s="3"/>
      <c r="AE39" s="3"/>
      <c r="AF39" s="3"/>
      <c r="AG39" s="3"/>
      <c r="AH39" s="3"/>
      <c r="AI39" s="349"/>
      <c r="AJ39" s="113"/>
      <c r="AK39" s="125">
        <f>AK40+AK41+AK42</f>
        <v>4530.4</v>
      </c>
      <c r="AL39" s="125">
        <f>AL40+AL41+AL42</f>
        <v>4530.4</v>
      </c>
    </row>
    <row r="40" spans="1:38" ht="15">
      <c r="A40" s="230"/>
      <c r="B40" s="6" t="s">
        <v>8</v>
      </c>
      <c r="C40" s="6"/>
      <c r="D40" s="6"/>
      <c r="E40" s="226"/>
      <c r="F40" s="226"/>
      <c r="G40" s="230"/>
      <c r="H40" s="230"/>
      <c r="I40" s="297"/>
      <c r="J40" s="297"/>
      <c r="K40" s="297"/>
      <c r="L40" s="297"/>
      <c r="M40" s="297"/>
      <c r="N40" s="297"/>
      <c r="O40" s="8"/>
      <c r="P40" s="230"/>
      <c r="Q40" s="230"/>
      <c r="R40" s="230"/>
      <c r="S40" s="230"/>
      <c r="T40" s="40">
        <v>0</v>
      </c>
      <c r="U40" s="231">
        <v>0</v>
      </c>
      <c r="V40" s="231"/>
      <c r="W40" s="231"/>
      <c r="X40" s="231">
        <v>0</v>
      </c>
      <c r="Y40" s="231"/>
      <c r="Z40" s="231"/>
      <c r="AA40" s="231">
        <v>0</v>
      </c>
      <c r="AB40" s="231"/>
      <c r="AC40" s="231"/>
      <c r="AD40" s="3"/>
      <c r="AE40" s="3"/>
      <c r="AF40" s="3"/>
      <c r="AG40" s="3"/>
      <c r="AH40" s="3"/>
      <c r="AI40" s="349"/>
      <c r="AJ40" s="113"/>
      <c r="AK40" s="125">
        <v>0</v>
      </c>
      <c r="AL40" s="125">
        <v>0</v>
      </c>
    </row>
    <row r="41" spans="1:38" ht="15">
      <c r="A41" s="230"/>
      <c r="B41" s="6" t="s">
        <v>9</v>
      </c>
      <c r="C41" s="6"/>
      <c r="D41" s="6"/>
      <c r="E41" s="226"/>
      <c r="F41" s="226"/>
      <c r="G41" s="227">
        <v>987.2</v>
      </c>
      <c r="H41" s="227"/>
      <c r="I41" s="227">
        <v>996.7</v>
      </c>
      <c r="J41" s="227"/>
      <c r="K41" s="227"/>
      <c r="L41" s="227">
        <v>1001.7</v>
      </c>
      <c r="M41" s="227"/>
      <c r="N41" s="227"/>
      <c r="O41" s="8">
        <v>1001.7</v>
      </c>
      <c r="P41" s="230"/>
      <c r="Q41" s="230"/>
      <c r="R41" s="230"/>
      <c r="S41" s="230"/>
      <c r="T41" s="40">
        <v>0</v>
      </c>
      <c r="U41" s="231">
        <v>0</v>
      </c>
      <c r="V41" s="231"/>
      <c r="W41" s="231"/>
      <c r="X41" s="231">
        <v>0</v>
      </c>
      <c r="Y41" s="231"/>
      <c r="Z41" s="231"/>
      <c r="AA41" s="231">
        <v>0</v>
      </c>
      <c r="AB41" s="231"/>
      <c r="AC41" s="231"/>
      <c r="AD41" s="3"/>
      <c r="AE41" s="3"/>
      <c r="AF41" s="3"/>
      <c r="AG41" s="3"/>
      <c r="AH41" s="3"/>
      <c r="AI41" s="349"/>
      <c r="AJ41" s="113"/>
      <c r="AK41" s="125">
        <v>244</v>
      </c>
      <c r="AL41" s="125">
        <v>244</v>
      </c>
    </row>
    <row r="42" spans="1:38" ht="15">
      <c r="A42" s="225"/>
      <c r="B42" s="25" t="s">
        <v>33</v>
      </c>
      <c r="C42" s="25"/>
      <c r="D42" s="25"/>
      <c r="E42" s="226"/>
      <c r="F42" s="226"/>
      <c r="G42" s="230"/>
      <c r="H42" s="230"/>
      <c r="I42" s="297"/>
      <c r="J42" s="297"/>
      <c r="K42" s="297"/>
      <c r="L42" s="297"/>
      <c r="M42" s="297"/>
      <c r="N42" s="297"/>
      <c r="O42" s="8"/>
      <c r="P42" s="230"/>
      <c r="Q42" s="230"/>
      <c r="R42" s="230"/>
      <c r="S42" s="230"/>
      <c r="T42" s="27">
        <v>4571.4</v>
      </c>
      <c r="U42" s="260">
        <v>4286.4</v>
      </c>
      <c r="V42" s="260"/>
      <c r="W42" s="260"/>
      <c r="X42" s="260">
        <v>4286.4</v>
      </c>
      <c r="Y42" s="260"/>
      <c r="Z42" s="260"/>
      <c r="AA42" s="260">
        <v>4530.4</v>
      </c>
      <c r="AB42" s="260"/>
      <c r="AC42" s="260"/>
      <c r="AD42" s="3"/>
      <c r="AE42" s="3"/>
      <c r="AF42" s="3"/>
      <c r="AG42" s="3"/>
      <c r="AH42" s="3"/>
      <c r="AI42" s="349"/>
      <c r="AJ42" s="113"/>
      <c r="AK42" s="125">
        <v>4286.4</v>
      </c>
      <c r="AL42" s="125">
        <v>4286.4</v>
      </c>
    </row>
    <row r="43" spans="1:38" ht="91.5" customHeight="1">
      <c r="A43" s="230">
        <v>8</v>
      </c>
      <c r="B43" s="34" t="s">
        <v>98</v>
      </c>
      <c r="C43" s="99" t="s">
        <v>128</v>
      </c>
      <c r="D43" s="99" t="s">
        <v>140</v>
      </c>
      <c r="E43" s="236"/>
      <c r="F43" s="237"/>
      <c r="G43" s="281"/>
      <c r="H43" s="298"/>
      <c r="I43" s="299"/>
      <c r="J43" s="299"/>
      <c r="K43" s="299"/>
      <c r="L43" s="299"/>
      <c r="M43" s="299"/>
      <c r="N43" s="299"/>
      <c r="O43" s="35"/>
      <c r="P43" s="237"/>
      <c r="Q43" s="237"/>
      <c r="R43" s="237"/>
      <c r="S43" s="237"/>
      <c r="T43" s="41">
        <f>T44+T45+T46</f>
        <v>18667.94</v>
      </c>
      <c r="U43" s="265">
        <f>U44+U45+U46</f>
        <v>18667.94</v>
      </c>
      <c r="V43" s="296"/>
      <c r="W43" s="296"/>
      <c r="X43" s="265">
        <f>X44+X45+X46</f>
        <v>19295.87</v>
      </c>
      <c r="Y43" s="296"/>
      <c r="Z43" s="296"/>
      <c r="AA43" s="265">
        <f>AA44+AA45+AA46</f>
        <v>19295.87</v>
      </c>
      <c r="AB43" s="296"/>
      <c r="AC43" s="296"/>
      <c r="AD43" s="28"/>
      <c r="AE43" s="24"/>
      <c r="AF43" s="24"/>
      <c r="AG43" s="24"/>
      <c r="AH43" s="24"/>
      <c r="AI43" s="56"/>
      <c r="AJ43" s="113"/>
      <c r="AK43" s="126">
        <f>AK44+AK45+AK46</f>
        <v>16601.4</v>
      </c>
      <c r="AL43" s="126">
        <f>AL44+AL45+AL46</f>
        <v>16601.4</v>
      </c>
    </row>
    <row r="44" spans="1:38" ht="15">
      <c r="A44" s="230"/>
      <c r="B44" s="6" t="s">
        <v>8</v>
      </c>
      <c r="C44" s="6"/>
      <c r="D44" s="6"/>
      <c r="E44" s="226"/>
      <c r="F44" s="226"/>
      <c r="G44" s="230"/>
      <c r="H44" s="230"/>
      <c r="I44" s="297"/>
      <c r="J44" s="297"/>
      <c r="K44" s="297"/>
      <c r="L44" s="297"/>
      <c r="M44" s="297"/>
      <c r="N44" s="297"/>
      <c r="O44" s="8"/>
      <c r="P44" s="230"/>
      <c r="Q44" s="230"/>
      <c r="R44" s="230"/>
      <c r="S44" s="230"/>
      <c r="T44" s="40">
        <v>0</v>
      </c>
      <c r="U44" s="231">
        <v>0</v>
      </c>
      <c r="V44" s="231"/>
      <c r="W44" s="231"/>
      <c r="X44" s="231">
        <v>0</v>
      </c>
      <c r="Y44" s="231"/>
      <c r="Z44" s="231"/>
      <c r="AA44" s="231">
        <v>0</v>
      </c>
      <c r="AB44" s="231"/>
      <c r="AC44" s="231"/>
      <c r="AD44" s="28"/>
      <c r="AE44" s="24"/>
      <c r="AF44" s="24"/>
      <c r="AG44" s="24"/>
      <c r="AH44" s="24"/>
      <c r="AI44" s="56"/>
      <c r="AJ44" s="113"/>
      <c r="AK44" s="125">
        <v>0</v>
      </c>
      <c r="AL44" s="125">
        <v>0</v>
      </c>
    </row>
    <row r="45" spans="1:38" ht="15">
      <c r="A45" s="230"/>
      <c r="B45" s="6" t="s">
        <v>9</v>
      </c>
      <c r="C45" s="6"/>
      <c r="D45" s="6"/>
      <c r="E45" s="226"/>
      <c r="F45" s="226"/>
      <c r="G45" s="227">
        <v>987.2</v>
      </c>
      <c r="H45" s="227"/>
      <c r="I45" s="227">
        <v>996.7</v>
      </c>
      <c r="J45" s="227"/>
      <c r="K45" s="227"/>
      <c r="L45" s="227">
        <v>1001.7</v>
      </c>
      <c r="M45" s="227"/>
      <c r="N45" s="227"/>
      <c r="O45" s="8">
        <v>1001.7</v>
      </c>
      <c r="P45" s="230"/>
      <c r="Q45" s="230"/>
      <c r="R45" s="230"/>
      <c r="S45" s="230"/>
      <c r="T45" s="40">
        <v>0</v>
      </c>
      <c r="U45" s="231">
        <v>0</v>
      </c>
      <c r="V45" s="231"/>
      <c r="W45" s="231"/>
      <c r="X45" s="231">
        <v>0</v>
      </c>
      <c r="Y45" s="231"/>
      <c r="Z45" s="231"/>
      <c r="AA45" s="231">
        <v>0</v>
      </c>
      <c r="AB45" s="231"/>
      <c r="AC45" s="231"/>
      <c r="AD45" s="28"/>
      <c r="AE45" s="24"/>
      <c r="AF45" s="24"/>
      <c r="AG45" s="24"/>
      <c r="AH45" s="24"/>
      <c r="AI45" s="56"/>
      <c r="AJ45" s="113"/>
      <c r="AK45" s="125">
        <v>0</v>
      </c>
      <c r="AL45" s="125">
        <v>0</v>
      </c>
    </row>
    <row r="46" spans="1:38" ht="15">
      <c r="A46" s="225"/>
      <c r="B46" s="29" t="s">
        <v>33</v>
      </c>
      <c r="C46" s="29"/>
      <c r="D46" s="29"/>
      <c r="E46" s="224"/>
      <c r="F46" s="224"/>
      <c r="G46" s="225"/>
      <c r="H46" s="225"/>
      <c r="I46" s="259"/>
      <c r="J46" s="259"/>
      <c r="K46" s="259"/>
      <c r="L46" s="259"/>
      <c r="M46" s="259"/>
      <c r="N46" s="259"/>
      <c r="O46" s="37"/>
      <c r="P46" s="225"/>
      <c r="Q46" s="225"/>
      <c r="R46" s="225"/>
      <c r="S46" s="225"/>
      <c r="T46" s="31">
        <v>18667.94</v>
      </c>
      <c r="U46" s="223">
        <v>18667.94</v>
      </c>
      <c r="V46" s="223"/>
      <c r="W46" s="223"/>
      <c r="X46" s="223">
        <v>19295.87</v>
      </c>
      <c r="Y46" s="223"/>
      <c r="Z46" s="223"/>
      <c r="AA46" s="223">
        <v>19295.87</v>
      </c>
      <c r="AB46" s="223"/>
      <c r="AC46" s="223"/>
      <c r="AD46" s="133"/>
      <c r="AE46" s="108"/>
      <c r="AF46" s="108"/>
      <c r="AG46" s="108"/>
      <c r="AH46" s="108"/>
      <c r="AI46" s="136"/>
      <c r="AJ46" s="114"/>
      <c r="AK46" s="127">
        <v>16601.4</v>
      </c>
      <c r="AL46" s="127">
        <v>16601.4</v>
      </c>
    </row>
    <row r="47" spans="1:38" ht="14.25" customHeight="1">
      <c r="A47" s="233" t="s">
        <v>34</v>
      </c>
      <c r="B47" s="234"/>
      <c r="C47" s="234"/>
      <c r="D47" s="234"/>
      <c r="E47" s="234"/>
      <c r="F47" s="234"/>
      <c r="G47" s="234"/>
      <c r="H47" s="234"/>
      <c r="I47" s="234"/>
      <c r="J47" s="234"/>
      <c r="K47" s="234"/>
      <c r="L47" s="234"/>
      <c r="M47" s="234"/>
      <c r="N47" s="234"/>
      <c r="O47" s="234"/>
      <c r="P47" s="234"/>
      <c r="Q47" s="234"/>
      <c r="R47" s="234"/>
      <c r="S47" s="234"/>
      <c r="T47" s="234"/>
      <c r="U47" s="234"/>
      <c r="V47" s="234"/>
      <c r="W47" s="234"/>
      <c r="X47" s="234"/>
      <c r="Y47" s="234"/>
      <c r="Z47" s="234"/>
      <c r="AA47" s="234"/>
      <c r="AB47" s="234"/>
      <c r="AC47" s="234"/>
      <c r="AD47" s="234"/>
      <c r="AE47" s="234"/>
      <c r="AF47" s="234"/>
      <c r="AG47" s="234"/>
      <c r="AH47" s="234"/>
      <c r="AI47" s="234"/>
      <c r="AJ47" s="234"/>
      <c r="AK47" s="234"/>
      <c r="AL47" s="235"/>
    </row>
    <row r="48" spans="1:38" ht="14.25">
      <c r="A48" s="79"/>
      <c r="B48" s="49"/>
      <c r="C48" s="49"/>
      <c r="D48" s="49"/>
      <c r="E48" s="48"/>
      <c r="F48" s="131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135">
        <f>T49+T54+T59</f>
        <v>24092.1</v>
      </c>
      <c r="U48" s="240">
        <f>U49+U54+U59+U64</f>
        <v>24193.274</v>
      </c>
      <c r="V48" s="257"/>
      <c r="W48" s="256"/>
      <c r="X48" s="240">
        <f>X49+X54+X59+X64</f>
        <v>24293.27</v>
      </c>
      <c r="Y48" s="257"/>
      <c r="Z48" s="256"/>
      <c r="AA48" s="240">
        <f>AA49+AA54+AA59+AA64</f>
        <v>29988.920000000002</v>
      </c>
      <c r="AB48" s="241"/>
      <c r="AC48" s="242"/>
      <c r="AD48" s="69"/>
      <c r="AE48" s="70"/>
      <c r="AF48" s="70"/>
      <c r="AG48" s="70"/>
      <c r="AH48" s="70"/>
      <c r="AI48" s="137"/>
      <c r="AJ48" s="115"/>
      <c r="AK48" s="153">
        <f>AK49+AK54+AK59+AK64</f>
        <v>24610</v>
      </c>
      <c r="AL48" s="153">
        <f>AL49+AL54+AL59+AL64</f>
        <v>24610</v>
      </c>
    </row>
    <row r="49" spans="1:38" ht="65.25" customHeight="1">
      <c r="A49" s="237">
        <v>9</v>
      </c>
      <c r="B49" s="34" t="s">
        <v>73</v>
      </c>
      <c r="C49" s="99" t="s">
        <v>69</v>
      </c>
      <c r="D49" s="100" t="s">
        <v>133</v>
      </c>
      <c r="E49" s="236"/>
      <c r="F49" s="237"/>
      <c r="G49" s="288">
        <v>50171.5</v>
      </c>
      <c r="H49" s="288"/>
      <c r="I49" s="299">
        <v>39774.6</v>
      </c>
      <c r="J49" s="299"/>
      <c r="K49" s="299"/>
      <c r="L49" s="299">
        <v>37655.2</v>
      </c>
      <c r="M49" s="299"/>
      <c r="N49" s="299"/>
      <c r="O49" s="35">
        <v>37655.2</v>
      </c>
      <c r="P49" s="237"/>
      <c r="Q49" s="237"/>
      <c r="R49" s="237"/>
      <c r="S49" s="237"/>
      <c r="T49" s="41">
        <f>T53+T52</f>
        <v>6745</v>
      </c>
      <c r="U49" s="300">
        <f>U50+U51+U53+U52</f>
        <v>7134.402</v>
      </c>
      <c r="V49" s="244"/>
      <c r="W49" s="245"/>
      <c r="X49" s="300">
        <f>X50+X51+X53+X52</f>
        <v>7134.4</v>
      </c>
      <c r="Y49" s="244"/>
      <c r="Z49" s="245"/>
      <c r="AA49" s="300">
        <f>AA50+AA51+AA53+AA52</f>
        <v>8479.61</v>
      </c>
      <c r="AB49" s="244"/>
      <c r="AC49" s="245"/>
      <c r="AD49" s="18"/>
      <c r="AE49" s="18"/>
      <c r="AF49" s="18"/>
      <c r="AG49" s="18"/>
      <c r="AH49" s="18"/>
      <c r="AI49" s="322" t="s">
        <v>14</v>
      </c>
      <c r="AJ49" s="113"/>
      <c r="AK49" s="126">
        <f>AK50+AK51+AK53+AK52</f>
        <v>7103.7</v>
      </c>
      <c r="AL49" s="126">
        <f>AL50+AL51+AL53+AL52</f>
        <v>7103.7</v>
      </c>
    </row>
    <row r="50" spans="1:38" ht="15">
      <c r="A50" s="230"/>
      <c r="B50" s="6" t="s">
        <v>8</v>
      </c>
      <c r="C50" s="6"/>
      <c r="D50" s="6"/>
      <c r="E50" s="226"/>
      <c r="F50" s="226"/>
      <c r="G50" s="227">
        <v>2116.5</v>
      </c>
      <c r="H50" s="289"/>
      <c r="I50" s="286">
        <v>2210.5</v>
      </c>
      <c r="J50" s="286"/>
      <c r="K50" s="286"/>
      <c r="L50" s="286">
        <v>2242.1</v>
      </c>
      <c r="M50" s="286"/>
      <c r="N50" s="286"/>
      <c r="O50" s="7">
        <v>2242.1</v>
      </c>
      <c r="P50" s="230"/>
      <c r="Q50" s="230"/>
      <c r="R50" s="230"/>
      <c r="S50" s="230"/>
      <c r="T50" s="40">
        <v>41.7</v>
      </c>
      <c r="U50" s="231">
        <v>5.7</v>
      </c>
      <c r="V50" s="231"/>
      <c r="W50" s="231"/>
      <c r="X50" s="231">
        <v>5.7</v>
      </c>
      <c r="Y50" s="231"/>
      <c r="Z50" s="231"/>
      <c r="AA50" s="231">
        <v>5.7</v>
      </c>
      <c r="AB50" s="231"/>
      <c r="AC50" s="231"/>
      <c r="AD50" s="3"/>
      <c r="AE50" s="3"/>
      <c r="AF50" s="3"/>
      <c r="AG50" s="3"/>
      <c r="AH50" s="3"/>
      <c r="AI50" s="322"/>
      <c r="AJ50" s="113"/>
      <c r="AK50" s="125">
        <v>0</v>
      </c>
      <c r="AL50" s="125">
        <v>0</v>
      </c>
    </row>
    <row r="51" spans="1:38" ht="15">
      <c r="A51" s="230"/>
      <c r="B51" s="6" t="s">
        <v>9</v>
      </c>
      <c r="C51" s="6"/>
      <c r="D51" s="6"/>
      <c r="E51" s="226"/>
      <c r="F51" s="226"/>
      <c r="G51" s="227">
        <v>45896</v>
      </c>
      <c r="H51" s="289"/>
      <c r="I51" s="286">
        <v>35405.1</v>
      </c>
      <c r="J51" s="286"/>
      <c r="K51" s="286"/>
      <c r="L51" s="286">
        <v>33254.1</v>
      </c>
      <c r="M51" s="286"/>
      <c r="N51" s="286"/>
      <c r="O51" s="7">
        <v>33254.1</v>
      </c>
      <c r="P51" s="230"/>
      <c r="Q51" s="230"/>
      <c r="R51" s="230"/>
      <c r="S51" s="230"/>
      <c r="T51" s="40">
        <v>0</v>
      </c>
      <c r="U51" s="229">
        <v>0</v>
      </c>
      <c r="V51" s="229"/>
      <c r="W51" s="229"/>
      <c r="X51" s="229">
        <v>0</v>
      </c>
      <c r="Y51" s="229"/>
      <c r="Z51" s="229"/>
      <c r="AA51" s="229">
        <v>0</v>
      </c>
      <c r="AB51" s="229"/>
      <c r="AC51" s="229"/>
      <c r="AD51" s="3">
        <v>16987.1</v>
      </c>
      <c r="AE51" s="3">
        <v>59.5</v>
      </c>
      <c r="AF51" s="3">
        <v>2242.0999999999985</v>
      </c>
      <c r="AG51" s="3">
        <v>17257.5</v>
      </c>
      <c r="AH51" s="3">
        <v>45625.6</v>
      </c>
      <c r="AI51" s="322"/>
      <c r="AJ51" s="113">
        <v>49460.7</v>
      </c>
      <c r="AK51" s="125">
        <v>0</v>
      </c>
      <c r="AL51" s="125">
        <v>0</v>
      </c>
    </row>
    <row r="52" spans="1:38" ht="15">
      <c r="A52" s="230"/>
      <c r="B52" s="29" t="s">
        <v>33</v>
      </c>
      <c r="C52" s="29"/>
      <c r="D52" s="29"/>
      <c r="E52" s="226"/>
      <c r="F52" s="226"/>
      <c r="G52" s="227">
        <v>2159</v>
      </c>
      <c r="H52" s="289"/>
      <c r="I52" s="286">
        <v>2159</v>
      </c>
      <c r="J52" s="286"/>
      <c r="K52" s="286"/>
      <c r="L52" s="286">
        <v>2159</v>
      </c>
      <c r="M52" s="286"/>
      <c r="N52" s="286"/>
      <c r="O52" s="7">
        <v>2159</v>
      </c>
      <c r="P52" s="230"/>
      <c r="Q52" s="230"/>
      <c r="R52" s="230"/>
      <c r="S52" s="230"/>
      <c r="T52" s="27">
        <v>6745</v>
      </c>
      <c r="U52" s="260">
        <f>428.91+6499.792+200</f>
        <v>7128.702</v>
      </c>
      <c r="V52" s="260"/>
      <c r="W52" s="260"/>
      <c r="X52" s="260">
        <v>7128.7</v>
      </c>
      <c r="Y52" s="260"/>
      <c r="Z52" s="260"/>
      <c r="AA52" s="260">
        <v>8448.91</v>
      </c>
      <c r="AB52" s="260"/>
      <c r="AC52" s="260"/>
      <c r="AD52" s="24"/>
      <c r="AE52" s="24"/>
      <c r="AF52" s="24"/>
      <c r="AG52" s="24"/>
      <c r="AH52" s="24"/>
      <c r="AI52" s="322"/>
      <c r="AJ52" s="113"/>
      <c r="AK52" s="125">
        <v>7078.7</v>
      </c>
      <c r="AL52" s="125">
        <v>7078.7</v>
      </c>
    </row>
    <row r="53" spans="1:38" ht="21" customHeight="1">
      <c r="A53" s="230"/>
      <c r="B53" s="29" t="s">
        <v>130</v>
      </c>
      <c r="C53" s="29"/>
      <c r="D53" s="29"/>
      <c r="E53" s="226"/>
      <c r="F53" s="226"/>
      <c r="G53" s="227">
        <v>2159</v>
      </c>
      <c r="H53" s="289"/>
      <c r="I53" s="286">
        <v>2159</v>
      </c>
      <c r="J53" s="286"/>
      <c r="K53" s="286"/>
      <c r="L53" s="286">
        <v>2159</v>
      </c>
      <c r="M53" s="286"/>
      <c r="N53" s="286"/>
      <c r="O53" s="7">
        <v>2159</v>
      </c>
      <c r="P53" s="230"/>
      <c r="Q53" s="230"/>
      <c r="R53" s="230"/>
      <c r="S53" s="230"/>
      <c r="T53" s="27">
        <v>0</v>
      </c>
      <c r="U53" s="260">
        <v>0</v>
      </c>
      <c r="V53" s="260"/>
      <c r="W53" s="260"/>
      <c r="X53" s="260">
        <v>0</v>
      </c>
      <c r="Y53" s="260"/>
      <c r="Z53" s="260"/>
      <c r="AA53" s="260">
        <v>25</v>
      </c>
      <c r="AB53" s="260"/>
      <c r="AC53" s="260"/>
      <c r="AD53" s="3"/>
      <c r="AE53" s="3"/>
      <c r="AF53" s="3"/>
      <c r="AG53" s="3"/>
      <c r="AH53" s="3"/>
      <c r="AI53" s="322"/>
      <c r="AJ53" s="113"/>
      <c r="AK53" s="125">
        <v>25</v>
      </c>
      <c r="AL53" s="125">
        <v>25</v>
      </c>
    </row>
    <row r="54" spans="1:38" ht="74.25" customHeight="1">
      <c r="A54" s="230">
        <v>10</v>
      </c>
      <c r="B54" s="26" t="s">
        <v>75</v>
      </c>
      <c r="C54" s="100" t="s">
        <v>134</v>
      </c>
      <c r="D54" s="100" t="s">
        <v>135</v>
      </c>
      <c r="E54" s="258"/>
      <c r="F54" s="230"/>
      <c r="G54" s="226"/>
      <c r="H54" s="350"/>
      <c r="I54" s="286"/>
      <c r="J54" s="286"/>
      <c r="K54" s="286"/>
      <c r="L54" s="286"/>
      <c r="M54" s="286"/>
      <c r="N54" s="286"/>
      <c r="O54" s="7"/>
      <c r="P54" s="226"/>
      <c r="Q54" s="226"/>
      <c r="R54" s="226"/>
      <c r="S54" s="226"/>
      <c r="T54" s="42">
        <f>T58+T56+T55+T57</f>
        <v>17117.1</v>
      </c>
      <c r="U54" s="232">
        <f>U55+U56+U58+U57</f>
        <v>16609.672</v>
      </c>
      <c r="V54" s="321"/>
      <c r="W54" s="321"/>
      <c r="X54" s="232">
        <f>X55+X56+X58+X57</f>
        <v>16709.67</v>
      </c>
      <c r="Y54" s="321"/>
      <c r="Z54" s="321"/>
      <c r="AA54" s="232">
        <f>AA55+AA56+AA58+AA57</f>
        <v>20388.07</v>
      </c>
      <c r="AB54" s="321"/>
      <c r="AC54" s="321"/>
      <c r="AD54" s="3"/>
      <c r="AE54" s="3"/>
      <c r="AF54" s="3"/>
      <c r="AG54" s="3"/>
      <c r="AH54" s="3"/>
      <c r="AI54" s="322" t="s">
        <v>15</v>
      </c>
      <c r="AJ54" s="113"/>
      <c r="AK54" s="126">
        <f>AK55+AK56+AK58+AK57</f>
        <v>16784.3</v>
      </c>
      <c r="AL54" s="126">
        <f>AL55+AL56+AL58+AL57</f>
        <v>16784.3</v>
      </c>
    </row>
    <row r="55" spans="1:38" ht="15">
      <c r="A55" s="230"/>
      <c r="B55" s="6" t="s">
        <v>8</v>
      </c>
      <c r="C55" s="6"/>
      <c r="D55" s="6"/>
      <c r="E55" s="226"/>
      <c r="F55" s="226"/>
      <c r="G55" s="226"/>
      <c r="H55" s="350"/>
      <c r="I55" s="338"/>
      <c r="J55" s="338"/>
      <c r="K55" s="338"/>
      <c r="L55" s="338"/>
      <c r="M55" s="338"/>
      <c r="N55" s="338"/>
      <c r="O55" s="9"/>
      <c r="P55" s="226"/>
      <c r="Q55" s="226"/>
      <c r="R55" s="226"/>
      <c r="S55" s="226"/>
      <c r="T55" s="40">
        <v>330</v>
      </c>
      <c r="U55" s="231">
        <v>0</v>
      </c>
      <c r="V55" s="231"/>
      <c r="W55" s="231"/>
      <c r="X55" s="231">
        <v>0</v>
      </c>
      <c r="Y55" s="231"/>
      <c r="Z55" s="231"/>
      <c r="AA55" s="231">
        <v>0</v>
      </c>
      <c r="AB55" s="231"/>
      <c r="AC55" s="231"/>
      <c r="AD55" s="3"/>
      <c r="AE55" s="3"/>
      <c r="AF55" s="3"/>
      <c r="AG55" s="3"/>
      <c r="AH55" s="3"/>
      <c r="AI55" s="322"/>
      <c r="AJ55" s="113"/>
      <c r="AK55" s="125">
        <v>0</v>
      </c>
      <c r="AL55" s="125">
        <v>0</v>
      </c>
    </row>
    <row r="56" spans="1:38" ht="14.25" customHeight="1">
      <c r="A56" s="230"/>
      <c r="B56" s="6" t="s">
        <v>9</v>
      </c>
      <c r="C56" s="6"/>
      <c r="D56" s="6"/>
      <c r="E56" s="226"/>
      <c r="F56" s="226"/>
      <c r="G56" s="286">
        <v>11906.5</v>
      </c>
      <c r="H56" s="351"/>
      <c r="I56" s="286">
        <v>8881.56</v>
      </c>
      <c r="J56" s="286"/>
      <c r="K56" s="286"/>
      <c r="L56" s="286">
        <v>6736.06</v>
      </c>
      <c r="M56" s="286"/>
      <c r="N56" s="286"/>
      <c r="O56" s="7">
        <v>6736.06</v>
      </c>
      <c r="P56" s="228"/>
      <c r="Q56" s="228"/>
      <c r="R56" s="228"/>
      <c r="S56" s="228"/>
      <c r="T56" s="40">
        <v>2000</v>
      </c>
      <c r="U56" s="229">
        <v>0</v>
      </c>
      <c r="V56" s="229"/>
      <c r="W56" s="229"/>
      <c r="X56" s="229">
        <v>0</v>
      </c>
      <c r="Y56" s="229"/>
      <c r="Z56" s="229"/>
      <c r="AA56" s="229">
        <v>2869.6</v>
      </c>
      <c r="AB56" s="229"/>
      <c r="AC56" s="229"/>
      <c r="AD56" s="3">
        <v>-11456.5</v>
      </c>
      <c r="AE56" s="3">
        <v>-8431.56</v>
      </c>
      <c r="AF56" s="3">
        <v>-6286.06</v>
      </c>
      <c r="AG56" s="3"/>
      <c r="AH56" s="3">
        <v>450</v>
      </c>
      <c r="AI56" s="322"/>
      <c r="AJ56" s="113">
        <v>450</v>
      </c>
      <c r="AK56" s="125">
        <v>0</v>
      </c>
      <c r="AL56" s="125">
        <v>0</v>
      </c>
    </row>
    <row r="57" spans="1:38" ht="14.25" customHeight="1">
      <c r="A57" s="230"/>
      <c r="B57" s="29" t="s">
        <v>33</v>
      </c>
      <c r="C57" s="29"/>
      <c r="D57" s="29"/>
      <c r="E57" s="226"/>
      <c r="F57" s="226"/>
      <c r="G57" s="226"/>
      <c r="H57" s="350"/>
      <c r="I57" s="338"/>
      <c r="J57" s="338"/>
      <c r="K57" s="338"/>
      <c r="L57" s="338"/>
      <c r="M57" s="338"/>
      <c r="N57" s="338"/>
      <c r="O57" s="9"/>
      <c r="P57" s="226"/>
      <c r="Q57" s="226"/>
      <c r="R57" s="226"/>
      <c r="S57" s="226"/>
      <c r="T57" s="27">
        <v>14787.1</v>
      </c>
      <c r="U57" s="260">
        <v>16609.672</v>
      </c>
      <c r="V57" s="260"/>
      <c r="W57" s="260"/>
      <c r="X57" s="260">
        <v>16709.67</v>
      </c>
      <c r="Y57" s="260"/>
      <c r="Z57" s="260"/>
      <c r="AA57" s="260">
        <f>X57+334.2</f>
        <v>17043.87</v>
      </c>
      <c r="AB57" s="260"/>
      <c r="AC57" s="260"/>
      <c r="AD57" s="24"/>
      <c r="AE57" s="24"/>
      <c r="AF57" s="24"/>
      <c r="AG57" s="24"/>
      <c r="AH57" s="24"/>
      <c r="AI57" s="322"/>
      <c r="AJ57" s="113"/>
      <c r="AK57" s="125">
        <v>16309.7</v>
      </c>
      <c r="AL57" s="125">
        <v>16309.7</v>
      </c>
    </row>
    <row r="58" spans="1:38" ht="15.75" customHeight="1">
      <c r="A58" s="230"/>
      <c r="B58" s="29" t="s">
        <v>130</v>
      </c>
      <c r="C58" s="29"/>
      <c r="D58" s="29"/>
      <c r="E58" s="226"/>
      <c r="F58" s="226"/>
      <c r="G58" s="226"/>
      <c r="H58" s="350"/>
      <c r="I58" s="338"/>
      <c r="J58" s="338"/>
      <c r="K58" s="338"/>
      <c r="L58" s="338"/>
      <c r="M58" s="338"/>
      <c r="N58" s="338"/>
      <c r="O58" s="9"/>
      <c r="P58" s="226"/>
      <c r="Q58" s="226"/>
      <c r="R58" s="226"/>
      <c r="S58" s="226"/>
      <c r="T58" s="27">
        <v>0</v>
      </c>
      <c r="U58" s="260">
        <v>0</v>
      </c>
      <c r="V58" s="260"/>
      <c r="W58" s="260"/>
      <c r="X58" s="260">
        <v>0</v>
      </c>
      <c r="Y58" s="260"/>
      <c r="Z58" s="260"/>
      <c r="AA58" s="260">
        <v>474.6</v>
      </c>
      <c r="AB58" s="260"/>
      <c r="AC58" s="260"/>
      <c r="AD58" s="3"/>
      <c r="AE58" s="3"/>
      <c r="AF58" s="3"/>
      <c r="AG58" s="3"/>
      <c r="AH58" s="3"/>
      <c r="AI58" s="322"/>
      <c r="AJ58" s="113"/>
      <c r="AK58" s="125">
        <v>474.6</v>
      </c>
      <c r="AL58" s="125">
        <v>474.6</v>
      </c>
    </row>
    <row r="59" spans="1:38" ht="62.25" customHeight="1">
      <c r="A59" s="230">
        <v>11</v>
      </c>
      <c r="B59" s="26" t="s">
        <v>74</v>
      </c>
      <c r="C59" s="100" t="s">
        <v>70</v>
      </c>
      <c r="D59" s="100" t="s">
        <v>137</v>
      </c>
      <c r="E59" s="258"/>
      <c r="F59" s="230"/>
      <c r="G59" s="290">
        <v>2666.3</v>
      </c>
      <c r="H59" s="352"/>
      <c r="I59" s="227">
        <v>3005.1</v>
      </c>
      <c r="J59" s="227"/>
      <c r="K59" s="227"/>
      <c r="L59" s="227">
        <v>2721.4</v>
      </c>
      <c r="M59" s="227"/>
      <c r="N59" s="227"/>
      <c r="O59" s="7">
        <v>2721.4</v>
      </c>
      <c r="P59" s="226"/>
      <c r="Q59" s="226"/>
      <c r="R59" s="226"/>
      <c r="S59" s="226"/>
      <c r="T59" s="42">
        <f>T63+T61+T60+T62</f>
        <v>230</v>
      </c>
      <c r="U59" s="232">
        <f>U60+U61+U63+U62</f>
        <v>230</v>
      </c>
      <c r="V59" s="321"/>
      <c r="W59" s="321"/>
      <c r="X59" s="232">
        <f>X60+X61+X63+X62</f>
        <v>230</v>
      </c>
      <c r="Y59" s="321"/>
      <c r="Z59" s="321"/>
      <c r="AA59" s="232">
        <f>AA60+AA61+AA63+AA62</f>
        <v>722</v>
      </c>
      <c r="AB59" s="321"/>
      <c r="AC59" s="321"/>
      <c r="AD59" s="3"/>
      <c r="AE59" s="3"/>
      <c r="AF59" s="3"/>
      <c r="AG59" s="3"/>
      <c r="AH59" s="3"/>
      <c r="AI59" s="322" t="s">
        <v>16</v>
      </c>
      <c r="AJ59" s="113"/>
      <c r="AK59" s="126">
        <f>AK60+AK61+AK63+AK62</f>
        <v>722</v>
      </c>
      <c r="AL59" s="126">
        <f>AL60+AL61+AL63+AL62</f>
        <v>722</v>
      </c>
    </row>
    <row r="60" spans="1:38" ht="16.5" customHeight="1">
      <c r="A60" s="230"/>
      <c r="B60" s="6" t="s">
        <v>8</v>
      </c>
      <c r="C60" s="6"/>
      <c r="D60" s="6"/>
      <c r="E60" s="230"/>
      <c r="F60" s="230"/>
      <c r="G60" s="290"/>
      <c r="H60" s="352"/>
      <c r="I60" s="227"/>
      <c r="J60" s="227"/>
      <c r="K60" s="227"/>
      <c r="L60" s="227"/>
      <c r="M60" s="227"/>
      <c r="N60" s="227"/>
      <c r="O60" s="9"/>
      <c r="P60" s="226"/>
      <c r="Q60" s="226"/>
      <c r="R60" s="226"/>
      <c r="S60" s="226"/>
      <c r="T60" s="40">
        <v>0</v>
      </c>
      <c r="U60" s="231">
        <v>0</v>
      </c>
      <c r="V60" s="231"/>
      <c r="W60" s="231"/>
      <c r="X60" s="231">
        <v>0</v>
      </c>
      <c r="Y60" s="231"/>
      <c r="Z60" s="231"/>
      <c r="AA60" s="231">
        <v>0</v>
      </c>
      <c r="AB60" s="231"/>
      <c r="AC60" s="231"/>
      <c r="AD60" s="3"/>
      <c r="AE60" s="3"/>
      <c r="AF60" s="3"/>
      <c r="AG60" s="3"/>
      <c r="AH60" s="3"/>
      <c r="AI60" s="322"/>
      <c r="AJ60" s="113"/>
      <c r="AK60" s="125">
        <v>0</v>
      </c>
      <c r="AL60" s="125">
        <v>0</v>
      </c>
    </row>
    <row r="61" spans="1:38" ht="16.5" customHeight="1">
      <c r="A61" s="230"/>
      <c r="B61" s="6" t="s">
        <v>9</v>
      </c>
      <c r="C61" s="6"/>
      <c r="D61" s="6"/>
      <c r="E61" s="230"/>
      <c r="F61" s="230"/>
      <c r="G61" s="290">
        <v>2096.3</v>
      </c>
      <c r="H61" s="352"/>
      <c r="I61" s="227">
        <v>2355.1</v>
      </c>
      <c r="J61" s="227"/>
      <c r="K61" s="227"/>
      <c r="L61" s="227">
        <v>2721.4</v>
      </c>
      <c r="M61" s="227"/>
      <c r="N61" s="227"/>
      <c r="O61" s="9">
        <v>2721.4</v>
      </c>
      <c r="P61" s="226"/>
      <c r="Q61" s="226"/>
      <c r="R61" s="226"/>
      <c r="S61" s="226"/>
      <c r="T61" s="40">
        <v>0</v>
      </c>
      <c r="U61" s="229">
        <v>0</v>
      </c>
      <c r="V61" s="229"/>
      <c r="W61" s="229"/>
      <c r="X61" s="229">
        <v>0</v>
      </c>
      <c r="Y61" s="229"/>
      <c r="Z61" s="229"/>
      <c r="AA61" s="229">
        <v>71</v>
      </c>
      <c r="AB61" s="229"/>
      <c r="AC61" s="229"/>
      <c r="AD61" s="3">
        <v>-74.90000000000009</v>
      </c>
      <c r="AE61" s="3">
        <v>-333.6999999999998</v>
      </c>
      <c r="AF61" s="3">
        <v>-700</v>
      </c>
      <c r="AG61" s="3"/>
      <c r="AH61" s="3">
        <v>2021.4</v>
      </c>
      <c r="AI61" s="322"/>
      <c r="AJ61" s="113">
        <v>2021.4</v>
      </c>
      <c r="AK61" s="125">
        <v>71</v>
      </c>
      <c r="AL61" s="125">
        <v>71</v>
      </c>
    </row>
    <row r="62" spans="1:38" ht="16.5" customHeight="1">
      <c r="A62" s="230"/>
      <c r="B62" s="25" t="s">
        <v>33</v>
      </c>
      <c r="C62" s="25"/>
      <c r="D62" s="25"/>
      <c r="E62" s="230"/>
      <c r="F62" s="230"/>
      <c r="G62" s="290">
        <v>570</v>
      </c>
      <c r="H62" s="352"/>
      <c r="I62" s="227">
        <v>650</v>
      </c>
      <c r="J62" s="227"/>
      <c r="K62" s="227"/>
      <c r="L62" s="227">
        <v>700</v>
      </c>
      <c r="M62" s="227"/>
      <c r="N62" s="227"/>
      <c r="O62" s="9">
        <v>700</v>
      </c>
      <c r="P62" s="226"/>
      <c r="Q62" s="226"/>
      <c r="R62" s="226"/>
      <c r="S62" s="226"/>
      <c r="T62" s="27">
        <v>230</v>
      </c>
      <c r="U62" s="260">
        <v>230</v>
      </c>
      <c r="V62" s="260"/>
      <c r="W62" s="260"/>
      <c r="X62" s="260">
        <v>230</v>
      </c>
      <c r="Y62" s="260"/>
      <c r="Z62" s="260"/>
      <c r="AA62" s="260">
        <v>230</v>
      </c>
      <c r="AB62" s="260"/>
      <c r="AC62" s="260"/>
      <c r="AD62" s="24"/>
      <c r="AE62" s="24"/>
      <c r="AF62" s="24"/>
      <c r="AG62" s="24"/>
      <c r="AH62" s="24"/>
      <c r="AI62" s="322"/>
      <c r="AJ62" s="113"/>
      <c r="AK62" s="125">
        <v>230</v>
      </c>
      <c r="AL62" s="125">
        <v>230</v>
      </c>
    </row>
    <row r="63" spans="1:38" ht="18" customHeight="1">
      <c r="A63" s="230"/>
      <c r="B63" s="25" t="s">
        <v>130</v>
      </c>
      <c r="C63" s="25"/>
      <c r="D63" s="25"/>
      <c r="E63" s="230"/>
      <c r="F63" s="230"/>
      <c r="G63" s="290">
        <v>570</v>
      </c>
      <c r="H63" s="352"/>
      <c r="I63" s="227">
        <v>650</v>
      </c>
      <c r="J63" s="227"/>
      <c r="K63" s="227"/>
      <c r="L63" s="227">
        <v>700</v>
      </c>
      <c r="M63" s="227"/>
      <c r="N63" s="227"/>
      <c r="O63" s="9">
        <v>700</v>
      </c>
      <c r="P63" s="226"/>
      <c r="Q63" s="226"/>
      <c r="R63" s="226"/>
      <c r="S63" s="226"/>
      <c r="T63" s="27">
        <v>0</v>
      </c>
      <c r="U63" s="260">
        <v>0</v>
      </c>
      <c r="V63" s="260"/>
      <c r="W63" s="260"/>
      <c r="X63" s="260">
        <v>0</v>
      </c>
      <c r="Y63" s="260"/>
      <c r="Z63" s="260"/>
      <c r="AA63" s="260">
        <v>421</v>
      </c>
      <c r="AB63" s="260"/>
      <c r="AC63" s="260"/>
      <c r="AD63" s="3"/>
      <c r="AE63" s="3"/>
      <c r="AF63" s="3"/>
      <c r="AG63" s="3"/>
      <c r="AH63" s="3"/>
      <c r="AI63" s="322"/>
      <c r="AJ63" s="113"/>
      <c r="AK63" s="125">
        <v>421</v>
      </c>
      <c r="AL63" s="125">
        <v>421</v>
      </c>
    </row>
    <row r="64" spans="1:38" ht="93" customHeight="1">
      <c r="A64" s="5">
        <v>12</v>
      </c>
      <c r="B64" s="26" t="s">
        <v>76</v>
      </c>
      <c r="C64" s="100" t="s">
        <v>71</v>
      </c>
      <c r="D64" s="100" t="s">
        <v>136</v>
      </c>
      <c r="E64" s="258"/>
      <c r="F64" s="230"/>
      <c r="G64" s="226"/>
      <c r="H64" s="350"/>
      <c r="I64" s="338"/>
      <c r="J64" s="338"/>
      <c r="K64" s="338"/>
      <c r="L64" s="338"/>
      <c r="M64" s="338"/>
      <c r="N64" s="338"/>
      <c r="O64" s="9"/>
      <c r="P64" s="226"/>
      <c r="Q64" s="226"/>
      <c r="R64" s="226"/>
      <c r="S64" s="226"/>
      <c r="T64" s="42">
        <f>T65+T66+T67</f>
        <v>0</v>
      </c>
      <c r="U64" s="300">
        <f>U65+U66+U67</f>
        <v>219.2</v>
      </c>
      <c r="V64" s="244"/>
      <c r="W64" s="245"/>
      <c r="X64" s="300">
        <f>X65+X66+X67</f>
        <v>219.2</v>
      </c>
      <c r="Y64" s="244"/>
      <c r="Z64" s="245"/>
      <c r="AA64" s="300">
        <f>AA65+AA66+AA67</f>
        <v>399.24</v>
      </c>
      <c r="AB64" s="244"/>
      <c r="AC64" s="245"/>
      <c r="AD64" s="3"/>
      <c r="AE64" s="3"/>
      <c r="AF64" s="3"/>
      <c r="AG64" s="3"/>
      <c r="AH64" s="3"/>
      <c r="AI64" s="322" t="s">
        <v>17</v>
      </c>
      <c r="AJ64" s="113"/>
      <c r="AK64" s="126">
        <f>AK65+AK66+AK67</f>
        <v>0</v>
      </c>
      <c r="AL64" s="126">
        <f>AL65+AL66+AL67</f>
        <v>0</v>
      </c>
    </row>
    <row r="65" spans="1:38" ht="21.75" customHeight="1">
      <c r="A65" s="230"/>
      <c r="B65" s="6" t="s">
        <v>8</v>
      </c>
      <c r="C65" s="6"/>
      <c r="D65" s="6"/>
      <c r="E65" s="230"/>
      <c r="F65" s="230"/>
      <c r="G65" s="226"/>
      <c r="H65" s="350"/>
      <c r="I65" s="338"/>
      <c r="J65" s="338"/>
      <c r="K65" s="338"/>
      <c r="L65" s="338"/>
      <c r="M65" s="338"/>
      <c r="N65" s="338"/>
      <c r="O65" s="9"/>
      <c r="P65" s="226"/>
      <c r="Q65" s="226"/>
      <c r="R65" s="226"/>
      <c r="S65" s="226"/>
      <c r="T65" s="27">
        <v>0</v>
      </c>
      <c r="U65" s="260">
        <v>0</v>
      </c>
      <c r="V65" s="260"/>
      <c r="W65" s="260"/>
      <c r="X65" s="260">
        <v>0</v>
      </c>
      <c r="Y65" s="260"/>
      <c r="Z65" s="260"/>
      <c r="AA65" s="260">
        <v>0</v>
      </c>
      <c r="AB65" s="260"/>
      <c r="AC65" s="260"/>
      <c r="AD65" s="3"/>
      <c r="AE65" s="3"/>
      <c r="AF65" s="3"/>
      <c r="AG65" s="3"/>
      <c r="AH65" s="3"/>
      <c r="AI65" s="322"/>
      <c r="AJ65" s="113"/>
      <c r="AK65" s="125">
        <v>0</v>
      </c>
      <c r="AL65" s="125">
        <v>0</v>
      </c>
    </row>
    <row r="66" spans="1:38" ht="21" customHeight="1">
      <c r="A66" s="230"/>
      <c r="B66" s="6" t="s">
        <v>9</v>
      </c>
      <c r="C66" s="6"/>
      <c r="D66" s="6"/>
      <c r="E66" s="230"/>
      <c r="F66" s="230"/>
      <c r="G66" s="228">
        <v>1000</v>
      </c>
      <c r="H66" s="356"/>
      <c r="I66" s="286">
        <v>817</v>
      </c>
      <c r="J66" s="286"/>
      <c r="K66" s="286"/>
      <c r="L66" s="286">
        <v>817</v>
      </c>
      <c r="M66" s="286"/>
      <c r="N66" s="286"/>
      <c r="O66" s="9">
        <v>817</v>
      </c>
      <c r="P66" s="226"/>
      <c r="Q66" s="226"/>
      <c r="R66" s="226"/>
      <c r="S66" s="226"/>
      <c r="T66" s="27">
        <v>0</v>
      </c>
      <c r="U66" s="260">
        <v>19.2</v>
      </c>
      <c r="V66" s="260"/>
      <c r="W66" s="260"/>
      <c r="X66" s="260">
        <v>19.2</v>
      </c>
      <c r="Y66" s="260"/>
      <c r="Z66" s="260"/>
      <c r="AA66" s="260">
        <v>0</v>
      </c>
      <c r="AB66" s="260"/>
      <c r="AC66" s="260"/>
      <c r="AD66" s="3">
        <v>-100</v>
      </c>
      <c r="AE66" s="3">
        <v>0</v>
      </c>
      <c r="AF66" s="3">
        <v>0</v>
      </c>
      <c r="AG66" s="3">
        <v>400</v>
      </c>
      <c r="AH66" s="3">
        <v>500</v>
      </c>
      <c r="AI66" s="322"/>
      <c r="AJ66" s="113">
        <v>600</v>
      </c>
      <c r="AK66" s="125">
        <v>0</v>
      </c>
      <c r="AL66" s="125">
        <v>0</v>
      </c>
    </row>
    <row r="67" spans="1:38" ht="20.25" customHeight="1">
      <c r="A67" s="225"/>
      <c r="B67" s="29" t="s">
        <v>33</v>
      </c>
      <c r="C67" s="29"/>
      <c r="D67" s="29"/>
      <c r="E67" s="225"/>
      <c r="F67" s="225"/>
      <c r="G67" s="353">
        <v>205</v>
      </c>
      <c r="H67" s="354"/>
      <c r="I67" s="355">
        <v>215</v>
      </c>
      <c r="J67" s="355"/>
      <c r="K67" s="355"/>
      <c r="L67" s="355">
        <v>230</v>
      </c>
      <c r="M67" s="355"/>
      <c r="N67" s="355"/>
      <c r="O67" s="38">
        <v>230</v>
      </c>
      <c r="P67" s="224"/>
      <c r="Q67" s="224"/>
      <c r="R67" s="224"/>
      <c r="S67" s="224"/>
      <c r="T67" s="31">
        <v>0</v>
      </c>
      <c r="U67" s="223">
        <v>200</v>
      </c>
      <c r="V67" s="223"/>
      <c r="W67" s="223"/>
      <c r="X67" s="223">
        <v>200</v>
      </c>
      <c r="Y67" s="223"/>
      <c r="Z67" s="223"/>
      <c r="AA67" s="223">
        <v>399.24</v>
      </c>
      <c r="AB67" s="223"/>
      <c r="AC67" s="223"/>
      <c r="AD67" s="108"/>
      <c r="AE67" s="108"/>
      <c r="AF67" s="108"/>
      <c r="AG67" s="108"/>
      <c r="AH67" s="108"/>
      <c r="AI67" s="323"/>
      <c r="AJ67" s="114"/>
      <c r="AK67" s="127">
        <v>0</v>
      </c>
      <c r="AL67" s="127">
        <v>0</v>
      </c>
    </row>
    <row r="68" spans="1:38" ht="16.5" customHeight="1">
      <c r="A68" s="233" t="s">
        <v>35</v>
      </c>
      <c r="B68" s="234"/>
      <c r="C68" s="234"/>
      <c r="D68" s="234"/>
      <c r="E68" s="234"/>
      <c r="F68" s="234"/>
      <c r="G68" s="234"/>
      <c r="H68" s="234"/>
      <c r="I68" s="234"/>
      <c r="J68" s="234"/>
      <c r="K68" s="234"/>
      <c r="L68" s="234"/>
      <c r="M68" s="234"/>
      <c r="N68" s="234"/>
      <c r="O68" s="234"/>
      <c r="P68" s="234"/>
      <c r="Q68" s="234"/>
      <c r="R68" s="234"/>
      <c r="S68" s="234"/>
      <c r="T68" s="234"/>
      <c r="U68" s="234"/>
      <c r="V68" s="234"/>
      <c r="W68" s="234"/>
      <c r="X68" s="234"/>
      <c r="Y68" s="234"/>
      <c r="Z68" s="234"/>
      <c r="AA68" s="234"/>
      <c r="AB68" s="234"/>
      <c r="AC68" s="234"/>
      <c r="AD68" s="234"/>
      <c r="AE68" s="234"/>
      <c r="AF68" s="234"/>
      <c r="AG68" s="234"/>
      <c r="AH68" s="234"/>
      <c r="AI68" s="234"/>
      <c r="AJ68" s="234"/>
      <c r="AK68" s="234"/>
      <c r="AL68" s="235"/>
    </row>
    <row r="69" spans="2:38" ht="16.5" customHeight="1">
      <c r="B69" s="48"/>
      <c r="C69" s="48"/>
      <c r="D69" s="48"/>
      <c r="E69" s="48"/>
      <c r="F69" s="131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135">
        <f>T70+T78</f>
        <v>4618.7</v>
      </c>
      <c r="U69" s="240">
        <f>U70+U78</f>
        <v>4508.05</v>
      </c>
      <c r="V69" s="257"/>
      <c r="W69" s="256"/>
      <c r="X69" s="435">
        <f>X70+X78</f>
        <v>4827.68</v>
      </c>
      <c r="Y69" s="234"/>
      <c r="Z69" s="235"/>
      <c r="AA69" s="240">
        <f>AA70+AA78</f>
        <v>5274.969999999999</v>
      </c>
      <c r="AB69" s="241"/>
      <c r="AC69" s="242"/>
      <c r="AD69" s="69"/>
      <c r="AE69" s="70"/>
      <c r="AF69" s="70"/>
      <c r="AG69" s="70"/>
      <c r="AH69" s="70"/>
      <c r="AI69" s="71"/>
      <c r="AJ69" s="115"/>
      <c r="AK69" s="153">
        <f>AK70+AK78</f>
        <v>4253</v>
      </c>
      <c r="AL69" s="153">
        <f>AL70+AL78</f>
        <v>4253</v>
      </c>
    </row>
    <row r="70" spans="1:38" ht="48" customHeight="1">
      <c r="A70" s="237">
        <v>13</v>
      </c>
      <c r="B70" s="360" t="s">
        <v>77</v>
      </c>
      <c r="C70" s="182" t="s">
        <v>72</v>
      </c>
      <c r="D70" s="182" t="s">
        <v>138</v>
      </c>
      <c r="E70" s="236"/>
      <c r="F70" s="357"/>
      <c r="G70" s="299">
        <v>20547.9</v>
      </c>
      <c r="H70" s="359"/>
      <c r="I70" s="35"/>
      <c r="J70" s="299">
        <v>22247.3</v>
      </c>
      <c r="K70" s="359"/>
      <c r="L70" s="35"/>
      <c r="M70" s="299">
        <v>19883.8</v>
      </c>
      <c r="N70" s="359"/>
      <c r="O70" s="35"/>
      <c r="P70" s="281"/>
      <c r="Q70" s="281"/>
      <c r="R70" s="281"/>
      <c r="S70" s="281"/>
      <c r="T70" s="41">
        <f>T74+T75+T76</f>
        <v>1154</v>
      </c>
      <c r="U70" s="265">
        <f>U74+U75+U76</f>
        <v>1062.48</v>
      </c>
      <c r="V70" s="265"/>
      <c r="W70" s="265"/>
      <c r="X70" s="265">
        <f>X74+X75+X76</f>
        <v>1062.48</v>
      </c>
      <c r="Y70" s="265"/>
      <c r="Z70" s="265"/>
      <c r="AA70" s="265">
        <f>AA74+AA75+AA76</f>
        <v>1062.48</v>
      </c>
      <c r="AB70" s="265"/>
      <c r="AC70" s="265"/>
      <c r="AD70" s="349"/>
      <c r="AE70" s="349"/>
      <c r="AF70" s="349"/>
      <c r="AG70" s="349"/>
      <c r="AH70" s="349"/>
      <c r="AI70" s="322" t="s">
        <v>18</v>
      </c>
      <c r="AJ70" s="363"/>
      <c r="AK70" s="126">
        <f>AK74+AK75+AK76</f>
        <v>795</v>
      </c>
      <c r="AL70" s="126">
        <f>AL74+AL75+AL76</f>
        <v>795</v>
      </c>
    </row>
    <row r="71" spans="1:38" ht="15" customHeight="1" hidden="1">
      <c r="A71" s="230"/>
      <c r="B71" s="361"/>
      <c r="C71" s="94"/>
      <c r="D71" s="94"/>
      <c r="E71" s="358"/>
      <c r="F71" s="358"/>
      <c r="G71" s="356"/>
      <c r="H71" s="356"/>
      <c r="I71" s="7"/>
      <c r="J71" s="356"/>
      <c r="K71" s="356"/>
      <c r="L71" s="7"/>
      <c r="M71" s="356"/>
      <c r="N71" s="356"/>
      <c r="O71" s="7"/>
      <c r="P71" s="226"/>
      <c r="Q71" s="226"/>
      <c r="R71" s="226"/>
      <c r="S71" s="226"/>
      <c r="T71" s="42"/>
      <c r="U71" s="232"/>
      <c r="V71" s="232"/>
      <c r="W71" s="232"/>
      <c r="X71" s="232"/>
      <c r="Y71" s="232"/>
      <c r="Z71" s="232"/>
      <c r="AA71" s="232"/>
      <c r="AB71" s="232"/>
      <c r="AC71" s="232"/>
      <c r="AD71" s="349"/>
      <c r="AE71" s="349"/>
      <c r="AF71" s="349"/>
      <c r="AG71" s="349"/>
      <c r="AH71" s="349"/>
      <c r="AI71" s="322"/>
      <c r="AJ71" s="363"/>
      <c r="AK71" s="125"/>
      <c r="AL71" s="125"/>
    </row>
    <row r="72" spans="1:38" ht="15" customHeight="1" hidden="1">
      <c r="A72" s="230"/>
      <c r="B72" s="361"/>
      <c r="C72" s="94"/>
      <c r="D72" s="94"/>
      <c r="E72" s="358"/>
      <c r="F72" s="358"/>
      <c r="G72" s="356"/>
      <c r="H72" s="356"/>
      <c r="I72" s="7"/>
      <c r="J72" s="356"/>
      <c r="K72" s="356"/>
      <c r="L72" s="7"/>
      <c r="M72" s="356"/>
      <c r="N72" s="356"/>
      <c r="O72" s="7"/>
      <c r="P72" s="226"/>
      <c r="Q72" s="226"/>
      <c r="R72" s="226"/>
      <c r="S72" s="226"/>
      <c r="T72" s="42"/>
      <c r="U72" s="232"/>
      <c r="V72" s="232"/>
      <c r="W72" s="232"/>
      <c r="X72" s="232"/>
      <c r="Y72" s="232"/>
      <c r="Z72" s="232"/>
      <c r="AA72" s="232"/>
      <c r="AB72" s="232"/>
      <c r="AC72" s="232"/>
      <c r="AD72" s="349"/>
      <c r="AE72" s="349"/>
      <c r="AF72" s="349"/>
      <c r="AG72" s="349"/>
      <c r="AH72" s="349"/>
      <c r="AI72" s="322"/>
      <c r="AJ72" s="363"/>
      <c r="AK72" s="125"/>
      <c r="AL72" s="125"/>
    </row>
    <row r="73" spans="1:38" ht="31.5" customHeight="1" hidden="1">
      <c r="A73" s="230"/>
      <c r="B73" s="362"/>
      <c r="C73" s="95"/>
      <c r="D73" s="95"/>
      <c r="E73" s="358"/>
      <c r="F73" s="358"/>
      <c r="G73" s="356"/>
      <c r="H73" s="356"/>
      <c r="I73" s="7"/>
      <c r="J73" s="356"/>
      <c r="K73" s="356"/>
      <c r="L73" s="7"/>
      <c r="M73" s="356"/>
      <c r="N73" s="356"/>
      <c r="O73" s="7"/>
      <c r="P73" s="226"/>
      <c r="Q73" s="226"/>
      <c r="R73" s="226"/>
      <c r="S73" s="226"/>
      <c r="T73" s="42"/>
      <c r="U73" s="232"/>
      <c r="V73" s="232"/>
      <c r="W73" s="232"/>
      <c r="X73" s="232"/>
      <c r="Y73" s="232"/>
      <c r="Z73" s="232"/>
      <c r="AA73" s="232"/>
      <c r="AB73" s="232"/>
      <c r="AC73" s="232"/>
      <c r="AD73" s="349"/>
      <c r="AE73" s="349"/>
      <c r="AF73" s="349"/>
      <c r="AG73" s="349"/>
      <c r="AH73" s="349"/>
      <c r="AI73" s="322"/>
      <c r="AJ73" s="363"/>
      <c r="AK73" s="125"/>
      <c r="AL73" s="125"/>
    </row>
    <row r="74" spans="1:38" ht="21.75" customHeight="1">
      <c r="A74" s="230"/>
      <c r="B74" s="6" t="s">
        <v>8</v>
      </c>
      <c r="C74" s="6"/>
      <c r="D74" s="6"/>
      <c r="E74" s="226"/>
      <c r="F74" s="226"/>
      <c r="G74" s="226"/>
      <c r="H74" s="356"/>
      <c r="I74" s="7"/>
      <c r="J74" s="286"/>
      <c r="K74" s="356"/>
      <c r="L74" s="7"/>
      <c r="M74" s="286"/>
      <c r="N74" s="356"/>
      <c r="O74" s="7"/>
      <c r="P74" s="226"/>
      <c r="Q74" s="226"/>
      <c r="R74" s="226"/>
      <c r="S74" s="226"/>
      <c r="T74" s="27">
        <v>0</v>
      </c>
      <c r="U74" s="260">
        <v>0</v>
      </c>
      <c r="V74" s="260"/>
      <c r="W74" s="260"/>
      <c r="X74" s="260">
        <v>0</v>
      </c>
      <c r="Y74" s="260"/>
      <c r="Z74" s="260"/>
      <c r="AA74" s="260">
        <v>0</v>
      </c>
      <c r="AB74" s="260"/>
      <c r="AC74" s="260"/>
      <c r="AD74" s="3"/>
      <c r="AE74" s="3"/>
      <c r="AF74" s="3"/>
      <c r="AG74" s="3"/>
      <c r="AH74" s="3"/>
      <c r="AI74" s="322"/>
      <c r="AJ74" s="113"/>
      <c r="AK74" s="125">
        <v>0</v>
      </c>
      <c r="AL74" s="125">
        <v>0</v>
      </c>
    </row>
    <row r="75" spans="1:38" ht="18.75" customHeight="1">
      <c r="A75" s="230"/>
      <c r="B75" s="6" t="s">
        <v>9</v>
      </c>
      <c r="C75" s="6"/>
      <c r="D75" s="6"/>
      <c r="E75" s="226"/>
      <c r="F75" s="226"/>
      <c r="G75" s="286">
        <v>20339.9</v>
      </c>
      <c r="H75" s="356"/>
      <c r="I75" s="7"/>
      <c r="J75" s="286">
        <v>22039.3</v>
      </c>
      <c r="K75" s="356"/>
      <c r="L75" s="7"/>
      <c r="M75" s="286">
        <v>19675.8</v>
      </c>
      <c r="N75" s="356"/>
      <c r="O75" s="7"/>
      <c r="P75" s="226"/>
      <c r="Q75" s="226"/>
      <c r="R75" s="226"/>
      <c r="S75" s="226"/>
      <c r="T75" s="27">
        <v>0</v>
      </c>
      <c r="U75" s="260">
        <v>0</v>
      </c>
      <c r="V75" s="260"/>
      <c r="W75" s="260"/>
      <c r="X75" s="260">
        <v>0</v>
      </c>
      <c r="Y75" s="260"/>
      <c r="Z75" s="260"/>
      <c r="AA75" s="260">
        <v>0</v>
      </c>
      <c r="AB75" s="260"/>
      <c r="AC75" s="260"/>
      <c r="AD75" s="3">
        <v>70</v>
      </c>
      <c r="AE75" s="3">
        <v>0</v>
      </c>
      <c r="AF75" s="3">
        <v>0</v>
      </c>
      <c r="AG75" s="10">
        <v>756.7</v>
      </c>
      <c r="AH75" s="10">
        <v>19653.2</v>
      </c>
      <c r="AI75" s="322"/>
      <c r="AJ75" s="113"/>
      <c r="AK75" s="125">
        <v>0</v>
      </c>
      <c r="AL75" s="125">
        <v>0</v>
      </c>
    </row>
    <row r="76" spans="1:38" ht="18.75" customHeight="1">
      <c r="A76" s="230"/>
      <c r="B76" s="29" t="s">
        <v>33</v>
      </c>
      <c r="C76" s="29"/>
      <c r="D76" s="29"/>
      <c r="E76" s="226"/>
      <c r="F76" s="226"/>
      <c r="G76" s="286">
        <v>208</v>
      </c>
      <c r="H76" s="356"/>
      <c r="I76" s="7"/>
      <c r="J76" s="286">
        <v>208</v>
      </c>
      <c r="K76" s="356"/>
      <c r="L76" s="7"/>
      <c r="M76" s="286">
        <v>208</v>
      </c>
      <c r="N76" s="356"/>
      <c r="O76" s="7"/>
      <c r="P76" s="226"/>
      <c r="Q76" s="226"/>
      <c r="R76" s="226"/>
      <c r="S76" s="226"/>
      <c r="T76" s="27">
        <v>1154</v>
      </c>
      <c r="U76" s="260">
        <v>1062.48</v>
      </c>
      <c r="V76" s="260"/>
      <c r="W76" s="260"/>
      <c r="X76" s="260">
        <v>1062.48</v>
      </c>
      <c r="Y76" s="260"/>
      <c r="Z76" s="260"/>
      <c r="AA76" s="260">
        <f>X76</f>
        <v>1062.48</v>
      </c>
      <c r="AB76" s="260"/>
      <c r="AC76" s="260"/>
      <c r="AD76" s="3"/>
      <c r="AE76" s="3"/>
      <c r="AF76" s="3"/>
      <c r="AG76" s="3"/>
      <c r="AH76" s="3"/>
      <c r="AI76" s="322"/>
      <c r="AJ76" s="113"/>
      <c r="AK76" s="125">
        <v>795</v>
      </c>
      <c r="AL76" s="125">
        <v>795</v>
      </c>
    </row>
    <row r="77" spans="1:38" ht="15" customHeight="1" hidden="1">
      <c r="A77" s="5"/>
      <c r="B77" s="6"/>
      <c r="C77" s="6"/>
      <c r="D77" s="6"/>
      <c r="E77" s="6"/>
      <c r="F77" s="6"/>
      <c r="G77" s="7"/>
      <c r="H77" s="23"/>
      <c r="I77" s="7"/>
      <c r="J77" s="7"/>
      <c r="K77" s="23"/>
      <c r="L77" s="7"/>
      <c r="M77" s="7"/>
      <c r="N77" s="23"/>
      <c r="O77" s="7"/>
      <c r="P77" s="6"/>
      <c r="Q77" s="6"/>
      <c r="R77" s="6"/>
      <c r="S77" s="6"/>
      <c r="T77" s="6"/>
      <c r="U77" s="230">
        <v>182920.1</v>
      </c>
      <c r="V77" s="230"/>
      <c r="W77" s="6"/>
      <c r="X77" s="230">
        <v>213043.5</v>
      </c>
      <c r="Y77" s="230"/>
      <c r="Z77" s="6"/>
      <c r="AA77" s="230">
        <v>147492.9</v>
      </c>
      <c r="AB77" s="230"/>
      <c r="AC77" s="230"/>
      <c r="AD77" s="3"/>
      <c r="AE77" s="3"/>
      <c r="AF77" s="3"/>
      <c r="AG77" s="3"/>
      <c r="AH77" s="3"/>
      <c r="AI77" s="22"/>
      <c r="AJ77" s="113"/>
      <c r="AK77" s="122"/>
      <c r="AL77" s="122"/>
    </row>
    <row r="78" spans="1:38" ht="77.25" customHeight="1">
      <c r="A78" s="230">
        <v>14</v>
      </c>
      <c r="B78" s="26" t="s">
        <v>79</v>
      </c>
      <c r="C78" s="100" t="s">
        <v>78</v>
      </c>
      <c r="D78" s="100" t="s">
        <v>139</v>
      </c>
      <c r="E78" s="258"/>
      <c r="F78" s="364"/>
      <c r="G78" s="226"/>
      <c r="H78" s="356"/>
      <c r="I78" s="7"/>
      <c r="J78" s="286"/>
      <c r="K78" s="356"/>
      <c r="L78" s="7"/>
      <c r="M78" s="286"/>
      <c r="N78" s="356"/>
      <c r="O78" s="7"/>
      <c r="P78" s="226"/>
      <c r="Q78" s="226"/>
      <c r="R78" s="226"/>
      <c r="S78" s="226"/>
      <c r="T78" s="42">
        <f>T79+T80+T81</f>
        <v>3464.7</v>
      </c>
      <c r="U78" s="232">
        <f>U79+U80+U81</f>
        <v>3445.57</v>
      </c>
      <c r="V78" s="232"/>
      <c r="W78" s="232"/>
      <c r="X78" s="232">
        <f>X79+X80+X81</f>
        <v>3765.2</v>
      </c>
      <c r="Y78" s="232"/>
      <c r="Z78" s="232"/>
      <c r="AA78" s="232">
        <f>AA79+AA80+AA81</f>
        <v>4212.49</v>
      </c>
      <c r="AB78" s="232"/>
      <c r="AC78" s="232"/>
      <c r="AD78" s="3"/>
      <c r="AE78" s="3"/>
      <c r="AF78" s="3"/>
      <c r="AG78" s="3"/>
      <c r="AH78" s="3"/>
      <c r="AI78" s="322" t="s">
        <v>19</v>
      </c>
      <c r="AJ78" s="113"/>
      <c r="AK78" s="126">
        <f>AK79+AK80+AK81</f>
        <v>3458</v>
      </c>
      <c r="AL78" s="126">
        <f>AL79+AL80+AL81</f>
        <v>3458</v>
      </c>
    </row>
    <row r="79" spans="1:38" ht="20.25" customHeight="1">
      <c r="A79" s="230"/>
      <c r="B79" s="6" t="s">
        <v>8</v>
      </c>
      <c r="C79" s="6"/>
      <c r="D79" s="6"/>
      <c r="E79" s="364"/>
      <c r="F79" s="364"/>
      <c r="G79" s="226"/>
      <c r="H79" s="350"/>
      <c r="I79" s="9"/>
      <c r="J79" s="338"/>
      <c r="K79" s="350"/>
      <c r="L79" s="9"/>
      <c r="M79" s="338"/>
      <c r="N79" s="350"/>
      <c r="O79" s="9"/>
      <c r="P79" s="226"/>
      <c r="Q79" s="226"/>
      <c r="R79" s="226"/>
      <c r="S79" s="226"/>
      <c r="T79" s="27">
        <v>0</v>
      </c>
      <c r="U79" s="260">
        <v>0</v>
      </c>
      <c r="V79" s="260"/>
      <c r="W79" s="260"/>
      <c r="X79" s="260">
        <v>0</v>
      </c>
      <c r="Y79" s="260"/>
      <c r="Z79" s="260"/>
      <c r="AA79" s="260">
        <v>0</v>
      </c>
      <c r="AB79" s="260"/>
      <c r="AC79" s="260"/>
      <c r="AD79" s="3"/>
      <c r="AE79" s="3"/>
      <c r="AF79" s="3"/>
      <c r="AG79" s="3"/>
      <c r="AH79" s="3"/>
      <c r="AI79" s="322"/>
      <c r="AJ79" s="113"/>
      <c r="AK79" s="125">
        <v>0</v>
      </c>
      <c r="AL79" s="125">
        <v>0</v>
      </c>
    </row>
    <row r="80" spans="1:38" ht="20.25" customHeight="1">
      <c r="A80" s="230"/>
      <c r="B80" s="6" t="s">
        <v>9</v>
      </c>
      <c r="C80" s="6"/>
      <c r="D80" s="6"/>
      <c r="E80" s="364"/>
      <c r="F80" s="364"/>
      <c r="G80" s="286">
        <v>344158.4</v>
      </c>
      <c r="H80" s="356"/>
      <c r="I80" s="7"/>
      <c r="J80" s="286">
        <v>678202</v>
      </c>
      <c r="K80" s="356"/>
      <c r="L80" s="7"/>
      <c r="M80" s="286">
        <v>1142955</v>
      </c>
      <c r="N80" s="356"/>
      <c r="O80" s="9"/>
      <c r="P80" s="226"/>
      <c r="Q80" s="226"/>
      <c r="R80" s="226"/>
      <c r="S80" s="226"/>
      <c r="T80" s="27">
        <v>0</v>
      </c>
      <c r="U80" s="260">
        <v>0</v>
      </c>
      <c r="V80" s="260"/>
      <c r="W80" s="260"/>
      <c r="X80" s="260">
        <v>0</v>
      </c>
      <c r="Y80" s="260"/>
      <c r="Z80" s="260"/>
      <c r="AA80" s="260">
        <v>0</v>
      </c>
      <c r="AB80" s="260"/>
      <c r="AC80" s="260"/>
      <c r="AD80" s="3">
        <v>0</v>
      </c>
      <c r="AE80" s="3">
        <v>0</v>
      </c>
      <c r="AF80" s="3">
        <v>0</v>
      </c>
      <c r="AG80" s="3">
        <v>107912</v>
      </c>
      <c r="AH80" s="3">
        <v>272922.4</v>
      </c>
      <c r="AI80" s="322"/>
      <c r="AJ80" s="113">
        <v>272692.1</v>
      </c>
      <c r="AK80" s="125">
        <v>0</v>
      </c>
      <c r="AL80" s="125">
        <v>0</v>
      </c>
    </row>
    <row r="81" spans="1:38" ht="18" customHeight="1">
      <c r="A81" s="225"/>
      <c r="B81" s="29" t="s">
        <v>33</v>
      </c>
      <c r="C81" s="29"/>
      <c r="D81" s="29"/>
      <c r="E81" s="301"/>
      <c r="F81" s="301"/>
      <c r="G81" s="224"/>
      <c r="H81" s="365"/>
      <c r="I81" s="38"/>
      <c r="J81" s="366"/>
      <c r="K81" s="365"/>
      <c r="L81" s="38"/>
      <c r="M81" s="366"/>
      <c r="N81" s="365"/>
      <c r="O81" s="38"/>
      <c r="P81" s="224"/>
      <c r="Q81" s="224"/>
      <c r="R81" s="224"/>
      <c r="S81" s="224"/>
      <c r="T81" s="31">
        <v>3464.7</v>
      </c>
      <c r="U81" s="223">
        <v>3445.57</v>
      </c>
      <c r="V81" s="223"/>
      <c r="W81" s="223"/>
      <c r="X81" s="223">
        <v>3765.2</v>
      </c>
      <c r="Y81" s="223"/>
      <c r="Z81" s="223"/>
      <c r="AA81" s="223">
        <f>X81+447.29</f>
        <v>4212.49</v>
      </c>
      <c r="AB81" s="223"/>
      <c r="AC81" s="223"/>
      <c r="AD81" s="108"/>
      <c r="AE81" s="108"/>
      <c r="AF81" s="108"/>
      <c r="AG81" s="108"/>
      <c r="AH81" s="108"/>
      <c r="AI81" s="323"/>
      <c r="AJ81" s="114"/>
      <c r="AK81" s="127">
        <v>3458</v>
      </c>
      <c r="AL81" s="127">
        <v>3458</v>
      </c>
    </row>
    <row r="82" spans="1:38" ht="18" customHeight="1">
      <c r="A82" s="233" t="s">
        <v>36</v>
      </c>
      <c r="B82" s="234"/>
      <c r="C82" s="234"/>
      <c r="D82" s="234"/>
      <c r="E82" s="234"/>
      <c r="F82" s="234"/>
      <c r="G82" s="234"/>
      <c r="H82" s="234"/>
      <c r="I82" s="234"/>
      <c r="J82" s="234"/>
      <c r="K82" s="234"/>
      <c r="L82" s="234"/>
      <c r="M82" s="234"/>
      <c r="N82" s="234"/>
      <c r="O82" s="234"/>
      <c r="P82" s="234"/>
      <c r="Q82" s="234"/>
      <c r="R82" s="234"/>
      <c r="S82" s="234"/>
      <c r="T82" s="234"/>
      <c r="U82" s="234"/>
      <c r="V82" s="234"/>
      <c r="W82" s="234"/>
      <c r="X82" s="234"/>
      <c r="Y82" s="234"/>
      <c r="Z82" s="234"/>
      <c r="AA82" s="234"/>
      <c r="AB82" s="234"/>
      <c r="AC82" s="234"/>
      <c r="AD82" s="234"/>
      <c r="AE82" s="234"/>
      <c r="AF82" s="234"/>
      <c r="AG82" s="234"/>
      <c r="AH82" s="234"/>
      <c r="AI82" s="234"/>
      <c r="AJ82" s="234"/>
      <c r="AK82" s="234"/>
      <c r="AL82" s="235"/>
    </row>
    <row r="83" spans="1:38" ht="18" customHeight="1">
      <c r="A83" s="138"/>
      <c r="B83" s="139"/>
      <c r="C83" s="138"/>
      <c r="D83" s="138"/>
      <c r="E83" s="255"/>
      <c r="F83" s="256"/>
      <c r="G83" s="140"/>
      <c r="H83" s="140"/>
      <c r="I83" s="140"/>
      <c r="J83" s="140"/>
      <c r="K83" s="140"/>
      <c r="L83" s="140"/>
      <c r="M83" s="140"/>
      <c r="N83" s="140"/>
      <c r="O83" s="140"/>
      <c r="P83" s="140"/>
      <c r="Q83" s="140"/>
      <c r="R83" s="140"/>
      <c r="S83" s="140"/>
      <c r="T83" s="135">
        <f>T84+T89+T94+T98+T102+T106+T110</f>
        <v>310200.62</v>
      </c>
      <c r="U83" s="240">
        <f>U84+U89+U94+U98+U102+U106+U110+U115</f>
        <v>307256.50800000003</v>
      </c>
      <c r="V83" s="257"/>
      <c r="W83" s="256"/>
      <c r="X83" s="240">
        <f>X84+X89+X94+X98+X102+X106+X110+X115</f>
        <v>311993.34800000006</v>
      </c>
      <c r="Y83" s="257"/>
      <c r="Z83" s="256"/>
      <c r="AA83" s="240">
        <f>AA84+AA89+AA94+AA98+AA102+AA106+AA110+AA115</f>
        <v>321656.641</v>
      </c>
      <c r="AB83" s="241"/>
      <c r="AC83" s="242"/>
      <c r="AD83" s="69"/>
      <c r="AE83" s="70"/>
      <c r="AF83" s="70"/>
      <c r="AG83" s="70"/>
      <c r="AH83" s="70"/>
      <c r="AI83" s="71"/>
      <c r="AJ83" s="115"/>
      <c r="AK83" s="153">
        <f>AK84+AK89+AK94+AK98+AK102+AK106+AK110+AH109+AK115</f>
        <v>331693.02999999997</v>
      </c>
      <c r="AL83" s="153">
        <f>AL84+AL89+AL94+AL98+AL102+AL106+AL110+AI109+AL115</f>
        <v>331653.02999999997</v>
      </c>
    </row>
    <row r="84" spans="1:38" ht="76.5" customHeight="1">
      <c r="A84" s="237">
        <v>15</v>
      </c>
      <c r="B84" s="34" t="s">
        <v>82</v>
      </c>
      <c r="C84" s="99" t="s">
        <v>80</v>
      </c>
      <c r="D84" s="99" t="s">
        <v>141</v>
      </c>
      <c r="E84" s="236"/>
      <c r="F84" s="279"/>
      <c r="G84" s="281"/>
      <c r="H84" s="298"/>
      <c r="I84" s="32"/>
      <c r="J84" s="331"/>
      <c r="K84" s="298"/>
      <c r="L84" s="32"/>
      <c r="M84" s="331"/>
      <c r="N84" s="298"/>
      <c r="O84" s="32"/>
      <c r="P84" s="281"/>
      <c r="Q84" s="281"/>
      <c r="R84" s="281"/>
      <c r="S84" s="281"/>
      <c r="T84" s="41">
        <f>T85+T86+T88+T87</f>
        <v>213116.27000000002</v>
      </c>
      <c r="U84" s="300">
        <f>U85+U86+U88+U87</f>
        <v>213116.27000000002</v>
      </c>
      <c r="V84" s="368"/>
      <c r="W84" s="369"/>
      <c r="X84" s="300">
        <f>X85+X86+X88+X87</f>
        <v>214548.77000000002</v>
      </c>
      <c r="Y84" s="368"/>
      <c r="Z84" s="369"/>
      <c r="AA84" s="300">
        <f>AA85+AA86+AA88+AA87</f>
        <v>218601.43</v>
      </c>
      <c r="AB84" s="368"/>
      <c r="AC84" s="369"/>
      <c r="AD84" s="3"/>
      <c r="AE84" s="3"/>
      <c r="AF84" s="3"/>
      <c r="AG84" s="3"/>
      <c r="AH84" s="3"/>
      <c r="AI84" s="367" t="s">
        <v>20</v>
      </c>
      <c r="AJ84" s="113"/>
      <c r="AK84" s="126">
        <f>AK85+AK86+AK88+AK87</f>
        <v>245688.02000000002</v>
      </c>
      <c r="AL84" s="126">
        <f>AL85+AL86+AL88+AL87</f>
        <v>245688.02000000002</v>
      </c>
    </row>
    <row r="85" spans="1:38" ht="20.25" customHeight="1">
      <c r="A85" s="230"/>
      <c r="B85" s="6" t="s">
        <v>8</v>
      </c>
      <c r="C85" s="6"/>
      <c r="D85" s="6"/>
      <c r="E85" s="364"/>
      <c r="F85" s="364"/>
      <c r="G85" s="226"/>
      <c r="H85" s="350"/>
      <c r="I85" s="9"/>
      <c r="J85" s="338"/>
      <c r="K85" s="350"/>
      <c r="L85" s="9"/>
      <c r="M85" s="338"/>
      <c r="N85" s="350"/>
      <c r="O85" s="9"/>
      <c r="P85" s="226"/>
      <c r="Q85" s="226"/>
      <c r="R85" s="226"/>
      <c r="S85" s="226"/>
      <c r="T85" s="27">
        <v>0</v>
      </c>
      <c r="U85" s="260">
        <v>0</v>
      </c>
      <c r="V85" s="260"/>
      <c r="W85" s="260"/>
      <c r="X85" s="260">
        <v>0</v>
      </c>
      <c r="Y85" s="260"/>
      <c r="Z85" s="260"/>
      <c r="AA85" s="260">
        <v>0</v>
      </c>
      <c r="AB85" s="260"/>
      <c r="AC85" s="260"/>
      <c r="AD85" s="3"/>
      <c r="AE85" s="3"/>
      <c r="AF85" s="3"/>
      <c r="AG85" s="3"/>
      <c r="AH85" s="3"/>
      <c r="AI85" s="367"/>
      <c r="AJ85" s="113"/>
      <c r="AK85" s="125">
        <v>0</v>
      </c>
      <c r="AL85" s="125">
        <v>0</v>
      </c>
    </row>
    <row r="86" spans="1:38" ht="20.25" customHeight="1">
      <c r="A86" s="230"/>
      <c r="B86" s="6" t="s">
        <v>9</v>
      </c>
      <c r="C86" s="6"/>
      <c r="D86" s="6"/>
      <c r="E86" s="364"/>
      <c r="F86" s="364"/>
      <c r="G86" s="286">
        <v>300</v>
      </c>
      <c r="H86" s="356"/>
      <c r="I86" s="7"/>
      <c r="J86" s="286">
        <v>300</v>
      </c>
      <c r="K86" s="356"/>
      <c r="L86" s="7"/>
      <c r="M86" s="286">
        <v>300</v>
      </c>
      <c r="N86" s="356"/>
      <c r="O86" s="7"/>
      <c r="P86" s="228"/>
      <c r="Q86" s="228"/>
      <c r="R86" s="228"/>
      <c r="S86" s="228"/>
      <c r="T86" s="39">
        <v>144716.1</v>
      </c>
      <c r="U86" s="229">
        <v>144716.1</v>
      </c>
      <c r="V86" s="229"/>
      <c r="W86" s="229"/>
      <c r="X86" s="229">
        <v>146148.6</v>
      </c>
      <c r="Y86" s="229"/>
      <c r="Z86" s="229"/>
      <c r="AA86" s="229">
        <f>X86+4000</f>
        <v>150148.6</v>
      </c>
      <c r="AB86" s="229"/>
      <c r="AC86" s="229"/>
      <c r="AD86" s="3">
        <v>0</v>
      </c>
      <c r="AE86" s="3">
        <v>0</v>
      </c>
      <c r="AF86" s="3">
        <v>0</v>
      </c>
      <c r="AG86" s="3"/>
      <c r="AH86" s="3">
        <v>300</v>
      </c>
      <c r="AI86" s="367"/>
      <c r="AJ86" s="113">
        <v>300</v>
      </c>
      <c r="AK86" s="125">
        <v>175108</v>
      </c>
      <c r="AL86" s="125">
        <v>175108</v>
      </c>
    </row>
    <row r="87" spans="1:38" ht="20.25" customHeight="1">
      <c r="A87" s="230"/>
      <c r="B87" s="29" t="s">
        <v>33</v>
      </c>
      <c r="C87" s="29"/>
      <c r="D87" s="29"/>
      <c r="E87" s="364"/>
      <c r="F87" s="364"/>
      <c r="G87" s="226"/>
      <c r="H87" s="350"/>
      <c r="I87" s="9"/>
      <c r="J87" s="338"/>
      <c r="K87" s="350"/>
      <c r="L87" s="9"/>
      <c r="M87" s="338"/>
      <c r="N87" s="350"/>
      <c r="O87" s="9"/>
      <c r="P87" s="226"/>
      <c r="Q87" s="226"/>
      <c r="R87" s="226"/>
      <c r="S87" s="226"/>
      <c r="T87" s="44">
        <v>68400.17</v>
      </c>
      <c r="U87" s="372">
        <v>68400.17</v>
      </c>
      <c r="V87" s="372"/>
      <c r="W87" s="372"/>
      <c r="X87" s="372">
        <v>68400.17</v>
      </c>
      <c r="Y87" s="372"/>
      <c r="Z87" s="372"/>
      <c r="AA87" s="372">
        <f>X87+52.66</f>
        <v>68452.83</v>
      </c>
      <c r="AB87" s="372"/>
      <c r="AC87" s="372"/>
      <c r="AD87" s="24"/>
      <c r="AE87" s="24"/>
      <c r="AF87" s="24"/>
      <c r="AG87" s="24"/>
      <c r="AH87" s="24"/>
      <c r="AI87" s="367"/>
      <c r="AJ87" s="113"/>
      <c r="AK87" s="125">
        <v>66102.92</v>
      </c>
      <c r="AL87" s="125">
        <v>66102.92</v>
      </c>
    </row>
    <row r="88" spans="1:38" ht="20.25" customHeight="1">
      <c r="A88" s="230"/>
      <c r="B88" s="29" t="s">
        <v>130</v>
      </c>
      <c r="C88" s="29"/>
      <c r="D88" s="29"/>
      <c r="E88" s="364"/>
      <c r="F88" s="364"/>
      <c r="G88" s="226"/>
      <c r="H88" s="350"/>
      <c r="I88" s="9"/>
      <c r="J88" s="338"/>
      <c r="K88" s="350"/>
      <c r="L88" s="9"/>
      <c r="M88" s="338"/>
      <c r="N88" s="350"/>
      <c r="O88" s="9"/>
      <c r="P88" s="226"/>
      <c r="Q88" s="226"/>
      <c r="R88" s="226"/>
      <c r="S88" s="226"/>
      <c r="T88" s="27">
        <v>0</v>
      </c>
      <c r="U88" s="260">
        <v>0</v>
      </c>
      <c r="V88" s="260"/>
      <c r="W88" s="260"/>
      <c r="X88" s="260">
        <v>0</v>
      </c>
      <c r="Y88" s="260"/>
      <c r="Z88" s="260"/>
      <c r="AA88" s="260">
        <v>0</v>
      </c>
      <c r="AB88" s="260"/>
      <c r="AC88" s="260"/>
      <c r="AD88" s="3"/>
      <c r="AE88" s="3"/>
      <c r="AF88" s="3"/>
      <c r="AG88" s="3"/>
      <c r="AH88" s="3"/>
      <c r="AI88" s="367"/>
      <c r="AJ88" s="113"/>
      <c r="AK88" s="125">
        <v>4477.1</v>
      </c>
      <c r="AL88" s="125">
        <v>4477.1</v>
      </c>
    </row>
    <row r="89" spans="1:38" ht="76.5" customHeight="1">
      <c r="A89" s="230">
        <v>16</v>
      </c>
      <c r="B89" s="26" t="s">
        <v>81</v>
      </c>
      <c r="C89" s="100" t="s">
        <v>142</v>
      </c>
      <c r="D89" s="100" t="s">
        <v>143</v>
      </c>
      <c r="E89" s="258"/>
      <c r="F89" s="364"/>
      <c r="G89" s="226"/>
      <c r="H89" s="350"/>
      <c r="I89" s="9"/>
      <c r="J89" s="338"/>
      <c r="K89" s="350"/>
      <c r="L89" s="9"/>
      <c r="M89" s="338"/>
      <c r="N89" s="350"/>
      <c r="O89" s="9"/>
      <c r="P89" s="226"/>
      <c r="Q89" s="226"/>
      <c r="R89" s="226"/>
      <c r="S89" s="226"/>
      <c r="T89" s="42">
        <f>T90+T91+T93+T92</f>
        <v>70463.44</v>
      </c>
      <c r="U89" s="232">
        <f>U90+U91+U93+U92</f>
        <v>70463.44</v>
      </c>
      <c r="V89" s="321"/>
      <c r="W89" s="321"/>
      <c r="X89" s="232">
        <f>X90+X91+X93+X92</f>
        <v>71430.94</v>
      </c>
      <c r="Y89" s="321"/>
      <c r="Z89" s="321"/>
      <c r="AA89" s="232">
        <f>AA90+AA91+AA93+AA92</f>
        <v>71683.04</v>
      </c>
      <c r="AB89" s="321"/>
      <c r="AC89" s="321"/>
      <c r="AD89" s="3"/>
      <c r="AE89" s="3"/>
      <c r="AF89" s="3"/>
      <c r="AG89" s="3"/>
      <c r="AH89" s="3"/>
      <c r="AI89" s="349"/>
      <c r="AJ89" s="113"/>
      <c r="AK89" s="126">
        <f>AK90+AK91+AK93+AK92</f>
        <v>62500</v>
      </c>
      <c r="AL89" s="126">
        <f>AL90+AL91+AL93+AL92</f>
        <v>62500</v>
      </c>
    </row>
    <row r="90" spans="1:38" ht="22.5" customHeight="1">
      <c r="A90" s="230"/>
      <c r="B90" s="6" t="s">
        <v>8</v>
      </c>
      <c r="C90" s="6"/>
      <c r="D90" s="6"/>
      <c r="E90" s="364"/>
      <c r="F90" s="364"/>
      <c r="G90" s="226"/>
      <c r="H90" s="350"/>
      <c r="I90" s="9"/>
      <c r="J90" s="338"/>
      <c r="K90" s="350"/>
      <c r="L90" s="9"/>
      <c r="M90" s="338"/>
      <c r="N90" s="350"/>
      <c r="O90" s="9"/>
      <c r="P90" s="226"/>
      <c r="Q90" s="350"/>
      <c r="R90" s="6"/>
      <c r="S90" s="6"/>
      <c r="T90" s="27">
        <v>0</v>
      </c>
      <c r="U90" s="260">
        <v>0</v>
      </c>
      <c r="V90" s="260"/>
      <c r="W90" s="260"/>
      <c r="X90" s="339">
        <v>0</v>
      </c>
      <c r="Y90" s="340"/>
      <c r="Z90" s="341"/>
      <c r="AA90" s="339">
        <v>0</v>
      </c>
      <c r="AB90" s="340"/>
      <c r="AC90" s="341"/>
      <c r="AD90" s="3"/>
      <c r="AE90" s="3"/>
      <c r="AF90" s="3"/>
      <c r="AG90" s="3"/>
      <c r="AH90" s="3"/>
      <c r="AI90" s="349"/>
      <c r="AJ90" s="113"/>
      <c r="AK90" s="125">
        <v>0</v>
      </c>
      <c r="AL90" s="125">
        <v>0</v>
      </c>
    </row>
    <row r="91" spans="1:38" ht="18.75" customHeight="1">
      <c r="A91" s="230"/>
      <c r="B91" s="6" t="s">
        <v>9</v>
      </c>
      <c r="C91" s="6"/>
      <c r="D91" s="6"/>
      <c r="E91" s="364"/>
      <c r="F91" s="364"/>
      <c r="G91" s="286">
        <v>991583.3</v>
      </c>
      <c r="H91" s="356"/>
      <c r="I91" s="7"/>
      <c r="J91" s="286">
        <v>994286.6</v>
      </c>
      <c r="K91" s="356"/>
      <c r="L91" s="7"/>
      <c r="M91" s="286">
        <v>970000.5</v>
      </c>
      <c r="N91" s="356"/>
      <c r="O91" s="7"/>
      <c r="P91" s="228"/>
      <c r="Q91" s="356"/>
      <c r="R91" s="11"/>
      <c r="S91" s="11"/>
      <c r="T91" s="40">
        <v>42768.1</v>
      </c>
      <c r="U91" s="339">
        <v>42768.1</v>
      </c>
      <c r="V91" s="340"/>
      <c r="W91" s="341"/>
      <c r="X91" s="339">
        <v>43735.6</v>
      </c>
      <c r="Y91" s="340"/>
      <c r="Z91" s="341"/>
      <c r="AA91" s="339">
        <f>X91+252.1</f>
        <v>43987.7</v>
      </c>
      <c r="AB91" s="340"/>
      <c r="AC91" s="341"/>
      <c r="AD91" s="3">
        <v>0</v>
      </c>
      <c r="AE91" s="3">
        <v>0</v>
      </c>
      <c r="AF91" s="3">
        <v>0</v>
      </c>
      <c r="AG91" s="3"/>
      <c r="AH91" s="3">
        <v>996993</v>
      </c>
      <c r="AI91" s="349"/>
      <c r="AJ91" s="113"/>
      <c r="AK91" s="125">
        <v>47441.3</v>
      </c>
      <c r="AL91" s="125">
        <v>47441.3</v>
      </c>
    </row>
    <row r="92" spans="1:38" ht="18.75" customHeight="1">
      <c r="A92" s="230"/>
      <c r="B92" s="29" t="s">
        <v>33</v>
      </c>
      <c r="C92" s="29"/>
      <c r="D92" s="29"/>
      <c r="E92" s="364"/>
      <c r="F92" s="364"/>
      <c r="G92" s="226"/>
      <c r="H92" s="350"/>
      <c r="I92" s="6"/>
      <c r="J92" s="226"/>
      <c r="K92" s="350"/>
      <c r="L92" s="6"/>
      <c r="M92" s="226"/>
      <c r="N92" s="350"/>
      <c r="O92" s="6"/>
      <c r="P92" s="226"/>
      <c r="Q92" s="350"/>
      <c r="R92" s="6"/>
      <c r="S92" s="6"/>
      <c r="T92" s="40">
        <v>27695.34</v>
      </c>
      <c r="U92" s="260">
        <v>27695.34</v>
      </c>
      <c r="V92" s="260"/>
      <c r="W92" s="260"/>
      <c r="X92" s="260">
        <v>27695.34</v>
      </c>
      <c r="Y92" s="260"/>
      <c r="Z92" s="260"/>
      <c r="AA92" s="260">
        <v>27695.34</v>
      </c>
      <c r="AB92" s="260"/>
      <c r="AC92" s="260"/>
      <c r="AD92" s="24"/>
      <c r="AE92" s="24"/>
      <c r="AF92" s="24"/>
      <c r="AG92" s="24"/>
      <c r="AH92" s="24"/>
      <c r="AI92" s="349"/>
      <c r="AJ92" s="113"/>
      <c r="AK92" s="125">
        <v>11129.6</v>
      </c>
      <c r="AL92" s="125">
        <v>11129.6</v>
      </c>
    </row>
    <row r="93" spans="1:38" ht="19.5" customHeight="1">
      <c r="A93" s="230"/>
      <c r="B93" s="29" t="s">
        <v>130</v>
      </c>
      <c r="C93" s="29"/>
      <c r="D93" s="29"/>
      <c r="E93" s="364"/>
      <c r="F93" s="364"/>
      <c r="G93" s="226"/>
      <c r="H93" s="350"/>
      <c r="I93" s="6"/>
      <c r="J93" s="226"/>
      <c r="K93" s="350"/>
      <c r="L93" s="6"/>
      <c r="M93" s="226"/>
      <c r="N93" s="350"/>
      <c r="O93" s="6"/>
      <c r="P93" s="226"/>
      <c r="Q93" s="350"/>
      <c r="R93" s="6"/>
      <c r="S93" s="6"/>
      <c r="T93" s="40">
        <v>0</v>
      </c>
      <c r="U93" s="260">
        <v>0</v>
      </c>
      <c r="V93" s="260"/>
      <c r="W93" s="260"/>
      <c r="X93" s="260">
        <v>0</v>
      </c>
      <c r="Y93" s="260"/>
      <c r="Z93" s="260"/>
      <c r="AA93" s="260">
        <v>0</v>
      </c>
      <c r="AB93" s="260"/>
      <c r="AC93" s="260"/>
      <c r="AD93" s="3"/>
      <c r="AE93" s="3"/>
      <c r="AF93" s="3"/>
      <c r="AG93" s="3"/>
      <c r="AH93" s="3"/>
      <c r="AI93" s="349"/>
      <c r="AJ93" s="113"/>
      <c r="AK93" s="125">
        <v>3929.1</v>
      </c>
      <c r="AL93" s="125">
        <v>3929.1</v>
      </c>
    </row>
    <row r="94" spans="1:38" ht="77.25" customHeight="1">
      <c r="A94" s="230">
        <v>17</v>
      </c>
      <c r="B94" s="26" t="s">
        <v>87</v>
      </c>
      <c r="C94" s="100" t="s">
        <v>144</v>
      </c>
      <c r="D94" s="100" t="s">
        <v>145</v>
      </c>
      <c r="E94" s="258"/>
      <c r="F94" s="358"/>
      <c r="G94" s="226"/>
      <c r="H94" s="350"/>
      <c r="I94" s="6"/>
      <c r="J94" s="226"/>
      <c r="K94" s="350"/>
      <c r="L94" s="6"/>
      <c r="M94" s="226"/>
      <c r="N94" s="350"/>
      <c r="O94" s="6"/>
      <c r="P94" s="226"/>
      <c r="Q94" s="350"/>
      <c r="R94" s="6"/>
      <c r="S94" s="6"/>
      <c r="T94" s="42">
        <f>T95+T96+T97</f>
        <v>3194.8</v>
      </c>
      <c r="U94" s="232">
        <f>U95+U96+U97</f>
        <v>3051.701</v>
      </c>
      <c r="V94" s="321"/>
      <c r="W94" s="321"/>
      <c r="X94" s="232">
        <f>X95+X96+X97</f>
        <v>3051.701</v>
      </c>
      <c r="Y94" s="321"/>
      <c r="Z94" s="321"/>
      <c r="AA94" s="232">
        <f>AA95+AA96+AA97</f>
        <v>3482.721</v>
      </c>
      <c r="AB94" s="321"/>
      <c r="AC94" s="321"/>
      <c r="AD94" s="18"/>
      <c r="AE94" s="18"/>
      <c r="AF94" s="18"/>
      <c r="AG94" s="18"/>
      <c r="AH94" s="18"/>
      <c r="AI94" s="322" t="s">
        <v>11</v>
      </c>
      <c r="AJ94" s="112"/>
      <c r="AK94" s="126">
        <f>AK95+AK96+AK97</f>
        <v>3194.8</v>
      </c>
      <c r="AL94" s="126">
        <f>AL95+AL96+AL97</f>
        <v>3194.8</v>
      </c>
    </row>
    <row r="95" spans="1:38" ht="21" customHeight="1">
      <c r="A95" s="230"/>
      <c r="B95" s="6" t="s">
        <v>8</v>
      </c>
      <c r="C95" s="6"/>
      <c r="D95" s="6"/>
      <c r="E95" s="230"/>
      <c r="F95" s="230"/>
      <c r="G95" s="226"/>
      <c r="H95" s="350"/>
      <c r="I95" s="9"/>
      <c r="J95" s="338"/>
      <c r="K95" s="350"/>
      <c r="L95" s="9"/>
      <c r="M95" s="338"/>
      <c r="N95" s="350"/>
      <c r="O95" s="9"/>
      <c r="P95" s="230"/>
      <c r="Q95" s="230"/>
      <c r="R95" s="6"/>
      <c r="S95" s="6"/>
      <c r="T95" s="27">
        <v>0</v>
      </c>
      <c r="U95" s="260">
        <v>0</v>
      </c>
      <c r="V95" s="260"/>
      <c r="W95" s="260"/>
      <c r="X95" s="260">
        <v>0</v>
      </c>
      <c r="Y95" s="260"/>
      <c r="Z95" s="260"/>
      <c r="AA95" s="260">
        <v>0</v>
      </c>
      <c r="AB95" s="260"/>
      <c r="AC95" s="260"/>
      <c r="AD95" s="3"/>
      <c r="AE95" s="3"/>
      <c r="AF95" s="3"/>
      <c r="AG95" s="3"/>
      <c r="AH95" s="3"/>
      <c r="AI95" s="322"/>
      <c r="AJ95" s="113"/>
      <c r="AK95" s="125">
        <v>0</v>
      </c>
      <c r="AL95" s="125">
        <v>0</v>
      </c>
    </row>
    <row r="96" spans="1:38" ht="15">
      <c r="A96" s="230"/>
      <c r="B96" s="6" t="s">
        <v>9</v>
      </c>
      <c r="C96" s="6"/>
      <c r="D96" s="6"/>
      <c r="E96" s="230"/>
      <c r="F96" s="230"/>
      <c r="G96" s="338">
        <v>10044.5</v>
      </c>
      <c r="H96" s="350"/>
      <c r="I96" s="9"/>
      <c r="J96" s="338">
        <v>10430.7</v>
      </c>
      <c r="K96" s="350"/>
      <c r="L96" s="9"/>
      <c r="M96" s="338">
        <v>9979.8</v>
      </c>
      <c r="N96" s="350"/>
      <c r="O96" s="9"/>
      <c r="P96" s="230"/>
      <c r="Q96" s="230"/>
      <c r="R96" s="6"/>
      <c r="S96" s="6"/>
      <c r="T96" s="40">
        <v>0</v>
      </c>
      <c r="U96" s="231">
        <v>0</v>
      </c>
      <c r="V96" s="231"/>
      <c r="W96" s="231"/>
      <c r="X96" s="231">
        <v>0</v>
      </c>
      <c r="Y96" s="231"/>
      <c r="Z96" s="231"/>
      <c r="AA96" s="231"/>
      <c r="AB96" s="231"/>
      <c r="AC96" s="231"/>
      <c r="AD96" s="3">
        <v>0</v>
      </c>
      <c r="AE96" s="3">
        <v>0</v>
      </c>
      <c r="AF96" s="3">
        <v>0</v>
      </c>
      <c r="AG96" s="3"/>
      <c r="AH96" s="3">
        <v>10044.5</v>
      </c>
      <c r="AI96" s="322"/>
      <c r="AJ96" s="113"/>
      <c r="AK96" s="125">
        <v>0</v>
      </c>
      <c r="AL96" s="125">
        <v>0</v>
      </c>
    </row>
    <row r="97" spans="1:38" ht="15">
      <c r="A97" s="230"/>
      <c r="B97" s="29" t="s">
        <v>33</v>
      </c>
      <c r="C97" s="29"/>
      <c r="D97" s="29"/>
      <c r="E97" s="230"/>
      <c r="F97" s="230"/>
      <c r="G97" s="226"/>
      <c r="H97" s="350"/>
      <c r="I97" s="9"/>
      <c r="J97" s="338"/>
      <c r="K97" s="350"/>
      <c r="L97" s="9"/>
      <c r="M97" s="338"/>
      <c r="N97" s="350"/>
      <c r="O97" s="9"/>
      <c r="P97" s="230"/>
      <c r="Q97" s="230"/>
      <c r="R97" s="6"/>
      <c r="S97" s="6"/>
      <c r="T97" s="27">
        <v>3194.8</v>
      </c>
      <c r="U97" s="260">
        <v>3051.701</v>
      </c>
      <c r="V97" s="260"/>
      <c r="W97" s="260"/>
      <c r="X97" s="260">
        <v>3051.701</v>
      </c>
      <c r="Y97" s="260"/>
      <c r="Z97" s="260"/>
      <c r="AA97" s="260">
        <f>X97+431.02</f>
        <v>3482.721</v>
      </c>
      <c r="AB97" s="260"/>
      <c r="AC97" s="260"/>
      <c r="AD97" s="3"/>
      <c r="AE97" s="3"/>
      <c r="AF97" s="3"/>
      <c r="AG97" s="3"/>
      <c r="AH97" s="3"/>
      <c r="AI97" s="322"/>
      <c r="AJ97" s="113"/>
      <c r="AK97" s="125">
        <v>3194.8</v>
      </c>
      <c r="AL97" s="125">
        <v>3194.8</v>
      </c>
    </row>
    <row r="98" spans="1:38" ht="93" customHeight="1">
      <c r="A98" s="230">
        <v>18</v>
      </c>
      <c r="B98" s="26" t="s">
        <v>83</v>
      </c>
      <c r="C98" s="100" t="s">
        <v>146</v>
      </c>
      <c r="D98" s="100"/>
      <c r="E98" s="370" t="s">
        <v>147</v>
      </c>
      <c r="F98" s="371"/>
      <c r="G98" s="226"/>
      <c r="H98" s="350"/>
      <c r="I98" s="9"/>
      <c r="J98" s="338"/>
      <c r="K98" s="350"/>
      <c r="L98" s="9"/>
      <c r="M98" s="338"/>
      <c r="N98" s="350"/>
      <c r="O98" s="9"/>
      <c r="P98" s="226"/>
      <c r="Q98" s="350"/>
      <c r="R98" s="6"/>
      <c r="S98" s="6"/>
      <c r="T98" s="43">
        <f>T99+T100+T101</f>
        <v>1362.1</v>
      </c>
      <c r="U98" s="232">
        <f>U99+U100+U101</f>
        <v>2929.5</v>
      </c>
      <c r="V98" s="321"/>
      <c r="W98" s="321"/>
      <c r="X98" s="232">
        <f>X99+X100+X101</f>
        <v>2929.5</v>
      </c>
      <c r="Y98" s="321"/>
      <c r="Z98" s="321"/>
      <c r="AA98" s="232">
        <f>AA99+AA100+AA101</f>
        <v>2929.5</v>
      </c>
      <c r="AB98" s="321"/>
      <c r="AC98" s="321"/>
      <c r="AD98" s="18"/>
      <c r="AE98" s="18"/>
      <c r="AF98" s="18"/>
      <c r="AG98" s="18"/>
      <c r="AH98" s="18"/>
      <c r="AI98" s="322" t="s">
        <v>21</v>
      </c>
      <c r="AJ98" s="112"/>
      <c r="AK98" s="126">
        <f>AK99+AK100+AK101</f>
        <v>3600.7999999999997</v>
      </c>
      <c r="AL98" s="126">
        <f>AL99+AL100+AL101</f>
        <v>3600.7999999999997</v>
      </c>
    </row>
    <row r="99" spans="1:38" ht="21.75" customHeight="1">
      <c r="A99" s="230"/>
      <c r="B99" s="6" t="s">
        <v>8</v>
      </c>
      <c r="C99" s="6"/>
      <c r="D99" s="6"/>
      <c r="E99" s="230"/>
      <c r="F99" s="230"/>
      <c r="G99" s="226"/>
      <c r="H99" s="350"/>
      <c r="I99" s="9"/>
      <c r="J99" s="338"/>
      <c r="K99" s="350"/>
      <c r="L99" s="9"/>
      <c r="M99" s="338"/>
      <c r="N99" s="350"/>
      <c r="O99" s="9"/>
      <c r="P99" s="226"/>
      <c r="Q99" s="226"/>
      <c r="R99" s="226"/>
      <c r="S99" s="226"/>
      <c r="T99" s="27">
        <v>0</v>
      </c>
      <c r="U99" s="260">
        <v>0</v>
      </c>
      <c r="V99" s="260"/>
      <c r="W99" s="260"/>
      <c r="X99" s="260">
        <v>0</v>
      </c>
      <c r="Y99" s="260"/>
      <c r="Z99" s="260"/>
      <c r="AA99" s="260">
        <v>0</v>
      </c>
      <c r="AB99" s="260"/>
      <c r="AC99" s="260"/>
      <c r="AD99" s="3"/>
      <c r="AE99" s="3"/>
      <c r="AF99" s="3"/>
      <c r="AG99" s="3"/>
      <c r="AH99" s="3"/>
      <c r="AI99" s="322"/>
      <c r="AJ99" s="113"/>
      <c r="AK99" s="125">
        <v>0</v>
      </c>
      <c r="AL99" s="125">
        <v>0</v>
      </c>
    </row>
    <row r="100" spans="1:38" ht="20.25" customHeight="1">
      <c r="A100" s="230"/>
      <c r="B100" s="6" t="s">
        <v>9</v>
      </c>
      <c r="C100" s="6"/>
      <c r="D100" s="6"/>
      <c r="E100" s="226"/>
      <c r="F100" s="226"/>
      <c r="G100" s="286">
        <v>4505.4</v>
      </c>
      <c r="H100" s="356"/>
      <c r="I100" s="7"/>
      <c r="J100" s="286">
        <v>4687.5</v>
      </c>
      <c r="K100" s="356"/>
      <c r="L100" s="7"/>
      <c r="M100" s="286">
        <v>4444.8</v>
      </c>
      <c r="N100" s="356"/>
      <c r="O100" s="7"/>
      <c r="P100" s="228"/>
      <c r="Q100" s="228"/>
      <c r="R100" s="228"/>
      <c r="S100" s="228"/>
      <c r="T100" s="27">
        <v>0</v>
      </c>
      <c r="U100" s="231">
        <v>1298</v>
      </c>
      <c r="V100" s="231"/>
      <c r="W100" s="231"/>
      <c r="X100" s="231">
        <v>1298</v>
      </c>
      <c r="Y100" s="231"/>
      <c r="Z100" s="231"/>
      <c r="AA100" s="339">
        <f>X100</f>
        <v>1298</v>
      </c>
      <c r="AB100" s="340"/>
      <c r="AC100" s="341"/>
      <c r="AD100" s="3">
        <v>0</v>
      </c>
      <c r="AE100" s="3">
        <v>0</v>
      </c>
      <c r="AF100" s="3">
        <v>-4</v>
      </c>
      <c r="AG100" s="3"/>
      <c r="AH100" s="3">
        <v>4505.4</v>
      </c>
      <c r="AI100" s="322"/>
      <c r="AJ100" s="113">
        <v>4505.4</v>
      </c>
      <c r="AK100" s="125">
        <v>2138.7</v>
      </c>
      <c r="AL100" s="125">
        <v>2138.7</v>
      </c>
    </row>
    <row r="101" spans="1:38" ht="18.75" customHeight="1">
      <c r="A101" s="230"/>
      <c r="B101" s="29" t="s">
        <v>33</v>
      </c>
      <c r="C101" s="29"/>
      <c r="D101" s="29"/>
      <c r="E101" s="226"/>
      <c r="F101" s="226"/>
      <c r="G101" s="226"/>
      <c r="H101" s="350"/>
      <c r="I101" s="6"/>
      <c r="J101" s="226"/>
      <c r="K101" s="350"/>
      <c r="L101" s="6"/>
      <c r="M101" s="226"/>
      <c r="N101" s="350"/>
      <c r="O101" s="6"/>
      <c r="P101" s="226"/>
      <c r="Q101" s="226"/>
      <c r="R101" s="226"/>
      <c r="S101" s="226"/>
      <c r="T101" s="44">
        <v>1362.1</v>
      </c>
      <c r="U101" s="260">
        <v>1631.5</v>
      </c>
      <c r="V101" s="260"/>
      <c r="W101" s="260"/>
      <c r="X101" s="260">
        <v>1631.5</v>
      </c>
      <c r="Y101" s="260"/>
      <c r="Z101" s="260"/>
      <c r="AA101" s="260">
        <f>X101</f>
        <v>1631.5</v>
      </c>
      <c r="AB101" s="260"/>
      <c r="AC101" s="260"/>
      <c r="AD101" s="3"/>
      <c r="AE101" s="3"/>
      <c r="AF101" s="3"/>
      <c r="AG101" s="3"/>
      <c r="AH101" s="3"/>
      <c r="AI101" s="322"/>
      <c r="AJ101" s="113"/>
      <c r="AK101" s="125">
        <v>1462.1</v>
      </c>
      <c r="AL101" s="125">
        <v>1462.1</v>
      </c>
    </row>
    <row r="102" spans="1:38" ht="93.75" customHeight="1">
      <c r="A102" s="230">
        <v>19</v>
      </c>
      <c r="B102" s="26" t="s">
        <v>84</v>
      </c>
      <c r="C102" s="100" t="s">
        <v>148</v>
      </c>
      <c r="D102" s="100" t="s">
        <v>149</v>
      </c>
      <c r="E102" s="258"/>
      <c r="F102" s="230"/>
      <c r="G102" s="226"/>
      <c r="H102" s="350"/>
      <c r="I102" s="9"/>
      <c r="J102" s="338"/>
      <c r="K102" s="350"/>
      <c r="L102" s="9"/>
      <c r="M102" s="338"/>
      <c r="N102" s="350"/>
      <c r="O102" s="9"/>
      <c r="P102" s="226"/>
      <c r="Q102" s="226"/>
      <c r="R102" s="226"/>
      <c r="S102" s="226"/>
      <c r="T102" s="42">
        <f>T103+T104+T105</f>
        <v>8985.81</v>
      </c>
      <c r="U102" s="300">
        <f>U103+U104+U105</f>
        <v>8985.81</v>
      </c>
      <c r="V102" s="244"/>
      <c r="W102" s="245"/>
      <c r="X102" s="232">
        <f>X103+X104+X105</f>
        <v>7898.64</v>
      </c>
      <c r="Y102" s="321"/>
      <c r="Z102" s="321"/>
      <c r="AA102" s="232">
        <f>AA103+AA104+AA105</f>
        <v>10214.460000000001</v>
      </c>
      <c r="AB102" s="321"/>
      <c r="AC102" s="321"/>
      <c r="AD102" s="172"/>
      <c r="AE102" s="172"/>
      <c r="AF102" s="172"/>
      <c r="AG102" s="172"/>
      <c r="AH102" s="172"/>
      <c r="AI102" s="322" t="s">
        <v>22</v>
      </c>
      <c r="AJ102" s="173"/>
      <c r="AK102" s="126">
        <f>AK103+AK104+AK105</f>
        <v>2312.8</v>
      </c>
      <c r="AL102" s="126">
        <f>AL103+AL104+AL105</f>
        <v>2312.8</v>
      </c>
    </row>
    <row r="103" spans="1:38" ht="23.25" customHeight="1">
      <c r="A103" s="230"/>
      <c r="B103" s="6" t="s">
        <v>8</v>
      </c>
      <c r="C103" s="6"/>
      <c r="D103" s="6"/>
      <c r="E103" s="226"/>
      <c r="F103" s="226"/>
      <c r="G103" s="226"/>
      <c r="H103" s="350"/>
      <c r="I103" s="9"/>
      <c r="J103" s="338"/>
      <c r="K103" s="350"/>
      <c r="L103" s="9"/>
      <c r="M103" s="338"/>
      <c r="N103" s="350"/>
      <c r="O103" s="9"/>
      <c r="P103" s="226"/>
      <c r="Q103" s="226"/>
      <c r="R103" s="226"/>
      <c r="S103" s="226"/>
      <c r="T103" s="27">
        <v>0</v>
      </c>
      <c r="U103" s="260">
        <v>0</v>
      </c>
      <c r="V103" s="260"/>
      <c r="W103" s="260"/>
      <c r="X103" s="260">
        <v>0</v>
      </c>
      <c r="Y103" s="260"/>
      <c r="Z103" s="260"/>
      <c r="AA103" s="339">
        <v>1570</v>
      </c>
      <c r="AB103" s="340"/>
      <c r="AC103" s="341"/>
      <c r="AD103" s="172"/>
      <c r="AE103" s="172"/>
      <c r="AF103" s="172"/>
      <c r="AG103" s="172"/>
      <c r="AH103" s="172"/>
      <c r="AI103" s="322"/>
      <c r="AJ103" s="173"/>
      <c r="AK103" s="125">
        <v>0</v>
      </c>
      <c r="AL103" s="125">
        <v>0</v>
      </c>
    </row>
    <row r="104" spans="1:38" ht="21" customHeight="1">
      <c r="A104" s="230"/>
      <c r="B104" s="6" t="s">
        <v>9</v>
      </c>
      <c r="C104" s="6"/>
      <c r="D104" s="6"/>
      <c r="E104" s="226"/>
      <c r="F104" s="226"/>
      <c r="G104" s="286">
        <v>7982.9</v>
      </c>
      <c r="H104" s="356"/>
      <c r="I104" s="7"/>
      <c r="J104" s="286">
        <v>10905.7</v>
      </c>
      <c r="K104" s="356"/>
      <c r="L104" s="7"/>
      <c r="M104" s="286">
        <v>10501.4</v>
      </c>
      <c r="N104" s="356"/>
      <c r="O104" s="7"/>
      <c r="P104" s="228"/>
      <c r="Q104" s="228"/>
      <c r="R104" s="228"/>
      <c r="S104" s="228"/>
      <c r="T104" s="27">
        <v>3776.97</v>
      </c>
      <c r="U104" s="372">
        <v>3776.97</v>
      </c>
      <c r="V104" s="372"/>
      <c r="W104" s="372"/>
      <c r="X104" s="339">
        <v>0</v>
      </c>
      <c r="Y104" s="340"/>
      <c r="Z104" s="341"/>
      <c r="AA104" s="260">
        <v>0</v>
      </c>
      <c r="AB104" s="260"/>
      <c r="AC104" s="260"/>
      <c r="AD104" s="172">
        <v>0</v>
      </c>
      <c r="AE104" s="172">
        <v>0</v>
      </c>
      <c r="AF104" s="172">
        <v>0</v>
      </c>
      <c r="AG104" s="172"/>
      <c r="AH104" s="172">
        <v>7982.9</v>
      </c>
      <c r="AI104" s="322"/>
      <c r="AJ104" s="173">
        <v>7982.9</v>
      </c>
      <c r="AK104" s="125">
        <v>0</v>
      </c>
      <c r="AL104" s="125">
        <v>0</v>
      </c>
    </row>
    <row r="105" spans="1:38" ht="20.25" customHeight="1">
      <c r="A105" s="230"/>
      <c r="B105" s="29" t="s">
        <v>33</v>
      </c>
      <c r="C105" s="29"/>
      <c r="D105" s="29"/>
      <c r="E105" s="226"/>
      <c r="F105" s="226"/>
      <c r="G105" s="226"/>
      <c r="H105" s="350"/>
      <c r="I105" s="6"/>
      <c r="J105" s="226"/>
      <c r="K105" s="350"/>
      <c r="L105" s="6"/>
      <c r="M105" s="226"/>
      <c r="N105" s="350"/>
      <c r="O105" s="6"/>
      <c r="P105" s="226"/>
      <c r="Q105" s="226"/>
      <c r="R105" s="226"/>
      <c r="S105" s="226"/>
      <c r="T105" s="27">
        <v>5208.84</v>
      </c>
      <c r="U105" s="260">
        <v>5208.84</v>
      </c>
      <c r="V105" s="260"/>
      <c r="W105" s="260"/>
      <c r="X105" s="260">
        <v>7898.64</v>
      </c>
      <c r="Y105" s="260"/>
      <c r="Z105" s="260"/>
      <c r="AA105" s="260">
        <f>X105+745.82</f>
        <v>8644.460000000001</v>
      </c>
      <c r="AB105" s="260"/>
      <c r="AC105" s="260"/>
      <c r="AD105" s="172"/>
      <c r="AE105" s="172"/>
      <c r="AF105" s="172"/>
      <c r="AG105" s="172"/>
      <c r="AH105" s="172"/>
      <c r="AI105" s="322"/>
      <c r="AJ105" s="173"/>
      <c r="AK105" s="125">
        <v>2312.8</v>
      </c>
      <c r="AL105" s="125">
        <v>2312.8</v>
      </c>
    </row>
    <row r="106" spans="1:38" ht="76.5" customHeight="1">
      <c r="A106" s="230">
        <v>20</v>
      </c>
      <c r="B106" s="93" t="s">
        <v>85</v>
      </c>
      <c r="C106" s="100" t="s">
        <v>150</v>
      </c>
      <c r="D106" s="100" t="s">
        <v>151</v>
      </c>
      <c r="E106" s="258"/>
      <c r="F106" s="230"/>
      <c r="G106" s="226"/>
      <c r="H106" s="350"/>
      <c r="I106" s="6"/>
      <c r="J106" s="226"/>
      <c r="K106" s="350"/>
      <c r="L106" s="6"/>
      <c r="M106" s="226"/>
      <c r="N106" s="350"/>
      <c r="O106" s="6"/>
      <c r="P106" s="226"/>
      <c r="Q106" s="226"/>
      <c r="R106" s="226"/>
      <c r="S106" s="226"/>
      <c r="T106" s="42">
        <f>T107+T108+T109</f>
        <v>8650</v>
      </c>
      <c r="U106" s="232">
        <f>U109+U107</f>
        <v>3130</v>
      </c>
      <c r="V106" s="232"/>
      <c r="W106" s="232"/>
      <c r="X106" s="232">
        <f>X109+X107+X108</f>
        <v>6554.01</v>
      </c>
      <c r="Y106" s="232"/>
      <c r="Z106" s="232"/>
      <c r="AA106" s="232">
        <f>AA108+AA109+AA107</f>
        <v>7110.9</v>
      </c>
      <c r="AB106" s="232"/>
      <c r="AC106" s="232"/>
      <c r="AD106" s="24"/>
      <c r="AE106" s="24"/>
      <c r="AF106" s="24"/>
      <c r="AG106" s="24"/>
      <c r="AH106" s="24"/>
      <c r="AI106" s="45"/>
      <c r="AJ106" s="113"/>
      <c r="AK106" s="126">
        <f>AK107+AK108+AK109</f>
        <v>6554.01</v>
      </c>
      <c r="AL106" s="126">
        <f>AL107+AL108+AL109</f>
        <v>6554.01</v>
      </c>
    </row>
    <row r="107" spans="1:38" ht="23.25" customHeight="1">
      <c r="A107" s="230"/>
      <c r="B107" s="6" t="s">
        <v>8</v>
      </c>
      <c r="C107" s="6"/>
      <c r="D107" s="6"/>
      <c r="E107" s="226"/>
      <c r="F107" s="226"/>
      <c r="G107" s="226"/>
      <c r="H107" s="350"/>
      <c r="I107" s="6"/>
      <c r="J107" s="226"/>
      <c r="K107" s="350"/>
      <c r="L107" s="6"/>
      <c r="M107" s="226"/>
      <c r="N107" s="350"/>
      <c r="O107" s="6"/>
      <c r="P107" s="226"/>
      <c r="Q107" s="226"/>
      <c r="R107" s="226"/>
      <c r="S107" s="226"/>
      <c r="T107" s="27">
        <v>0</v>
      </c>
      <c r="U107" s="260">
        <v>0</v>
      </c>
      <c r="V107" s="260"/>
      <c r="W107" s="260"/>
      <c r="X107" s="260">
        <v>0</v>
      </c>
      <c r="Y107" s="260"/>
      <c r="Z107" s="260"/>
      <c r="AA107" s="260">
        <v>0</v>
      </c>
      <c r="AB107" s="260"/>
      <c r="AC107" s="260"/>
      <c r="AD107" s="24"/>
      <c r="AE107" s="24"/>
      <c r="AF107" s="24"/>
      <c r="AG107" s="24"/>
      <c r="AH107" s="24"/>
      <c r="AI107" s="45"/>
      <c r="AJ107" s="113"/>
      <c r="AK107" s="125">
        <v>0</v>
      </c>
      <c r="AL107" s="125">
        <v>0</v>
      </c>
    </row>
    <row r="108" spans="1:38" ht="18" customHeight="1">
      <c r="A108" s="230"/>
      <c r="B108" s="26" t="s">
        <v>10</v>
      </c>
      <c r="C108" s="6"/>
      <c r="D108" s="6"/>
      <c r="E108" s="226"/>
      <c r="F108" s="226"/>
      <c r="G108" s="286">
        <v>4085.2</v>
      </c>
      <c r="H108" s="356"/>
      <c r="I108" s="7"/>
      <c r="J108" s="286">
        <v>50852</v>
      </c>
      <c r="K108" s="356"/>
      <c r="L108" s="7"/>
      <c r="M108" s="286">
        <v>5085.2</v>
      </c>
      <c r="N108" s="356"/>
      <c r="O108" s="7"/>
      <c r="P108" s="228"/>
      <c r="Q108" s="228"/>
      <c r="R108" s="228"/>
      <c r="S108" s="228"/>
      <c r="T108" s="27">
        <v>3500</v>
      </c>
      <c r="U108" s="260">
        <v>3424</v>
      </c>
      <c r="V108" s="260"/>
      <c r="W108" s="260"/>
      <c r="X108" s="260">
        <v>3424.01</v>
      </c>
      <c r="Y108" s="260"/>
      <c r="Z108" s="260"/>
      <c r="AA108" s="260">
        <v>3691.5</v>
      </c>
      <c r="AB108" s="260"/>
      <c r="AC108" s="260"/>
      <c r="AD108" s="24"/>
      <c r="AE108" s="24"/>
      <c r="AF108" s="24"/>
      <c r="AG108" s="24"/>
      <c r="AH108" s="24"/>
      <c r="AI108" s="45"/>
      <c r="AJ108" s="113"/>
      <c r="AK108" s="125">
        <v>3424.01</v>
      </c>
      <c r="AL108" s="125">
        <v>3424.01</v>
      </c>
    </row>
    <row r="109" spans="1:38" ht="20.25" customHeight="1">
      <c r="A109" s="225"/>
      <c r="B109" s="29" t="s">
        <v>33</v>
      </c>
      <c r="C109" s="29"/>
      <c r="D109" s="29"/>
      <c r="E109" s="224"/>
      <c r="F109" s="224"/>
      <c r="G109" s="224"/>
      <c r="H109" s="373"/>
      <c r="I109" s="30"/>
      <c r="J109" s="224"/>
      <c r="K109" s="373"/>
      <c r="L109" s="30"/>
      <c r="M109" s="224"/>
      <c r="N109" s="373"/>
      <c r="O109" s="30"/>
      <c r="P109" s="224"/>
      <c r="Q109" s="224"/>
      <c r="R109" s="224"/>
      <c r="S109" s="224"/>
      <c r="T109" s="31">
        <v>5150</v>
      </c>
      <c r="U109" s="223">
        <v>3130</v>
      </c>
      <c r="V109" s="223"/>
      <c r="W109" s="223"/>
      <c r="X109" s="223">
        <v>3130</v>
      </c>
      <c r="Y109" s="223"/>
      <c r="Z109" s="223"/>
      <c r="AA109" s="223">
        <f>X109+289.4</f>
        <v>3419.4</v>
      </c>
      <c r="AB109" s="223"/>
      <c r="AC109" s="223"/>
      <c r="AD109" s="24"/>
      <c r="AE109" s="24"/>
      <c r="AF109" s="24"/>
      <c r="AG109" s="24"/>
      <c r="AH109" s="24"/>
      <c r="AI109" s="45"/>
      <c r="AJ109" s="113"/>
      <c r="AK109" s="125">
        <v>3130</v>
      </c>
      <c r="AL109" s="125">
        <v>3130</v>
      </c>
    </row>
    <row r="110" spans="1:38" ht="62.25" customHeight="1">
      <c r="A110" s="225">
        <v>21</v>
      </c>
      <c r="B110" s="93" t="s">
        <v>86</v>
      </c>
      <c r="C110" s="100" t="s">
        <v>88</v>
      </c>
      <c r="D110" s="100" t="s">
        <v>152</v>
      </c>
      <c r="E110" s="258"/>
      <c r="F110" s="230"/>
      <c r="G110" s="226"/>
      <c r="H110" s="350"/>
      <c r="I110" s="6"/>
      <c r="J110" s="226"/>
      <c r="K110" s="350"/>
      <c r="L110" s="6"/>
      <c r="M110" s="226"/>
      <c r="N110" s="350"/>
      <c r="O110" s="6"/>
      <c r="P110" s="226"/>
      <c r="Q110" s="226"/>
      <c r="R110" s="226"/>
      <c r="S110" s="226"/>
      <c r="T110" s="42">
        <f>T111+T112+T113</f>
        <v>4428.2</v>
      </c>
      <c r="U110" s="232">
        <f>U111+U112+U113</f>
        <v>4306.607</v>
      </c>
      <c r="V110" s="232"/>
      <c r="W110" s="232"/>
      <c r="X110" s="232">
        <f>X111+X112+X113</f>
        <v>4306.607</v>
      </c>
      <c r="Y110" s="232"/>
      <c r="Z110" s="232"/>
      <c r="AA110" s="232">
        <f>AA111+AA112+AA113+AA114</f>
        <v>6229.219999999999</v>
      </c>
      <c r="AB110" s="232"/>
      <c r="AC110" s="232"/>
      <c r="AD110" s="24"/>
      <c r="AE110" s="24"/>
      <c r="AF110" s="24"/>
      <c r="AG110" s="24"/>
      <c r="AH110" s="24"/>
      <c r="AI110" s="45"/>
      <c r="AJ110" s="113"/>
      <c r="AK110" s="126">
        <f>AK111+AK112+AK113+AK114</f>
        <v>4806.6</v>
      </c>
      <c r="AL110" s="126">
        <f>AL111+AL112+AL113+AL114</f>
        <v>4806.6</v>
      </c>
    </row>
    <row r="111" spans="1:38" ht="19.5" customHeight="1">
      <c r="A111" s="415"/>
      <c r="B111" s="6" t="s">
        <v>8</v>
      </c>
      <c r="C111" s="6"/>
      <c r="D111" s="6"/>
      <c r="E111" s="226"/>
      <c r="F111" s="226"/>
      <c r="G111" s="226"/>
      <c r="H111" s="350"/>
      <c r="I111" s="6"/>
      <c r="J111" s="226"/>
      <c r="K111" s="350"/>
      <c r="L111" s="6"/>
      <c r="M111" s="226"/>
      <c r="N111" s="350"/>
      <c r="O111" s="6"/>
      <c r="P111" s="226"/>
      <c r="Q111" s="226"/>
      <c r="R111" s="226"/>
      <c r="S111" s="226"/>
      <c r="T111" s="27">
        <v>0</v>
      </c>
      <c r="U111" s="231">
        <v>0</v>
      </c>
      <c r="V111" s="231"/>
      <c r="W111" s="231"/>
      <c r="X111" s="231">
        <v>0</v>
      </c>
      <c r="Y111" s="231"/>
      <c r="Z111" s="231"/>
      <c r="AA111" s="339">
        <v>1000</v>
      </c>
      <c r="AB111" s="340"/>
      <c r="AC111" s="341"/>
      <c r="AD111" s="24"/>
      <c r="AE111" s="24"/>
      <c r="AF111" s="24"/>
      <c r="AG111" s="24"/>
      <c r="AH111" s="24"/>
      <c r="AI111" s="45"/>
      <c r="AJ111" s="113"/>
      <c r="AK111" s="125">
        <v>0</v>
      </c>
      <c r="AL111" s="125">
        <v>0</v>
      </c>
    </row>
    <row r="112" spans="1:38" ht="19.5" customHeight="1">
      <c r="A112" s="415"/>
      <c r="B112" s="26" t="s">
        <v>10</v>
      </c>
      <c r="C112" s="6"/>
      <c r="D112" s="6"/>
      <c r="E112" s="226"/>
      <c r="F112" s="226"/>
      <c r="G112" s="286">
        <v>4085.2</v>
      </c>
      <c r="H112" s="356"/>
      <c r="I112" s="7"/>
      <c r="J112" s="286">
        <v>50852</v>
      </c>
      <c r="K112" s="356"/>
      <c r="L112" s="7"/>
      <c r="M112" s="286">
        <v>5085.2</v>
      </c>
      <c r="N112" s="356"/>
      <c r="O112" s="7"/>
      <c r="P112" s="228"/>
      <c r="Q112" s="228"/>
      <c r="R112" s="228"/>
      <c r="S112" s="228"/>
      <c r="T112" s="27">
        <v>570</v>
      </c>
      <c r="U112" s="260">
        <v>0</v>
      </c>
      <c r="V112" s="260"/>
      <c r="W112" s="260"/>
      <c r="X112" s="260">
        <v>0</v>
      </c>
      <c r="Y112" s="260"/>
      <c r="Z112" s="260"/>
      <c r="AA112" s="229">
        <v>422.6</v>
      </c>
      <c r="AB112" s="229"/>
      <c r="AC112" s="229"/>
      <c r="AD112" s="24"/>
      <c r="AE112" s="24"/>
      <c r="AF112" s="24"/>
      <c r="AG112" s="24"/>
      <c r="AH112" s="24"/>
      <c r="AI112" s="45"/>
      <c r="AJ112" s="113"/>
      <c r="AK112" s="125">
        <v>0</v>
      </c>
      <c r="AL112" s="125">
        <v>0</v>
      </c>
    </row>
    <row r="113" spans="1:38" ht="22.5" customHeight="1">
      <c r="A113" s="415"/>
      <c r="B113" s="29" t="s">
        <v>33</v>
      </c>
      <c r="C113" s="97"/>
      <c r="D113" s="97"/>
      <c r="E113" s="374"/>
      <c r="F113" s="374"/>
      <c r="G113" s="374"/>
      <c r="H113" s="375"/>
      <c r="I113" s="46"/>
      <c r="J113" s="374"/>
      <c r="K113" s="375"/>
      <c r="L113" s="46"/>
      <c r="M113" s="374"/>
      <c r="N113" s="375"/>
      <c r="O113" s="46"/>
      <c r="P113" s="374"/>
      <c r="Q113" s="374"/>
      <c r="R113" s="374"/>
      <c r="S113" s="374"/>
      <c r="T113" s="47">
        <v>3858.2</v>
      </c>
      <c r="U113" s="416">
        <v>4306.607</v>
      </c>
      <c r="V113" s="416"/>
      <c r="W113" s="416"/>
      <c r="X113" s="416">
        <v>4306.607</v>
      </c>
      <c r="Y113" s="416"/>
      <c r="Z113" s="416"/>
      <c r="AA113" s="416">
        <v>4306.62</v>
      </c>
      <c r="AB113" s="416"/>
      <c r="AC113" s="416"/>
      <c r="AD113" s="24"/>
      <c r="AE113" s="24"/>
      <c r="AF113" s="24"/>
      <c r="AG113" s="24"/>
      <c r="AH113" s="24"/>
      <c r="AI113" s="45"/>
      <c r="AJ113" s="113"/>
      <c r="AK113" s="125">
        <v>4306.6</v>
      </c>
      <c r="AL113" s="125">
        <v>4306.6</v>
      </c>
    </row>
    <row r="114" spans="1:38" ht="19.5" customHeight="1">
      <c r="A114" s="237"/>
      <c r="B114" s="29" t="s">
        <v>130</v>
      </c>
      <c r="C114" s="25"/>
      <c r="D114" s="25"/>
      <c r="E114" s="226"/>
      <c r="F114" s="226"/>
      <c r="G114" s="226"/>
      <c r="H114" s="442"/>
      <c r="I114" s="6"/>
      <c r="J114" s="226"/>
      <c r="K114" s="442"/>
      <c r="L114" s="6"/>
      <c r="M114" s="226"/>
      <c r="N114" s="442"/>
      <c r="O114" s="6"/>
      <c r="P114" s="226"/>
      <c r="Q114" s="226"/>
      <c r="R114" s="226"/>
      <c r="S114" s="226"/>
      <c r="T114" s="27">
        <v>0</v>
      </c>
      <c r="U114" s="260">
        <v>0</v>
      </c>
      <c r="V114" s="260"/>
      <c r="W114" s="260"/>
      <c r="X114" s="260">
        <v>0</v>
      </c>
      <c r="Y114" s="260"/>
      <c r="Z114" s="260"/>
      <c r="AA114" s="260">
        <v>500</v>
      </c>
      <c r="AB114" s="260"/>
      <c r="AC114" s="260"/>
      <c r="AD114" s="24"/>
      <c r="AE114" s="24"/>
      <c r="AF114" s="24"/>
      <c r="AG114" s="24"/>
      <c r="AH114" s="24"/>
      <c r="AI114" s="170"/>
      <c r="AJ114" s="113"/>
      <c r="AK114" s="125">
        <v>500</v>
      </c>
      <c r="AL114" s="125">
        <v>500</v>
      </c>
    </row>
    <row r="115" spans="1:38" ht="90" customHeight="1">
      <c r="A115" s="230">
        <v>22</v>
      </c>
      <c r="B115" s="93" t="s">
        <v>89</v>
      </c>
      <c r="C115" s="100" t="s">
        <v>39</v>
      </c>
      <c r="D115" s="100" t="s">
        <v>153</v>
      </c>
      <c r="E115" s="258"/>
      <c r="F115" s="230"/>
      <c r="G115" s="226"/>
      <c r="H115" s="350"/>
      <c r="I115" s="6"/>
      <c r="J115" s="226"/>
      <c r="K115" s="350"/>
      <c r="L115" s="6"/>
      <c r="M115" s="226"/>
      <c r="N115" s="350"/>
      <c r="O115" s="6"/>
      <c r="P115" s="226"/>
      <c r="Q115" s="226"/>
      <c r="R115" s="226"/>
      <c r="S115" s="226"/>
      <c r="T115" s="42">
        <f>T116+T117+T118</f>
        <v>2936</v>
      </c>
      <c r="U115" s="232">
        <f>U116+U117+U118</f>
        <v>1273.18</v>
      </c>
      <c r="V115" s="321"/>
      <c r="W115" s="321"/>
      <c r="X115" s="232">
        <f>X116+X117+X118</f>
        <v>1273.18</v>
      </c>
      <c r="Y115" s="321"/>
      <c r="Z115" s="321"/>
      <c r="AA115" s="300">
        <f>AA116+AA117+AA118</f>
        <v>1405.3700000000001</v>
      </c>
      <c r="AB115" s="368"/>
      <c r="AC115" s="369"/>
      <c r="AD115" s="18"/>
      <c r="AE115" s="18"/>
      <c r="AF115" s="18"/>
      <c r="AG115" s="18"/>
      <c r="AH115" s="18"/>
      <c r="AI115" s="322" t="s">
        <v>23</v>
      </c>
      <c r="AJ115" s="112"/>
      <c r="AK115" s="126">
        <f>AK116+AK117+AK118</f>
        <v>3036</v>
      </c>
      <c r="AL115" s="126">
        <f>AL116+AL117+AL118</f>
        <v>2996</v>
      </c>
    </row>
    <row r="116" spans="1:38" ht="15.75" customHeight="1">
      <c r="A116" s="230"/>
      <c r="B116" s="6" t="s">
        <v>8</v>
      </c>
      <c r="C116" s="6"/>
      <c r="D116" s="6"/>
      <c r="E116" s="226"/>
      <c r="F116" s="226"/>
      <c r="G116" s="226"/>
      <c r="H116" s="350"/>
      <c r="I116" s="6"/>
      <c r="J116" s="226"/>
      <c r="K116" s="350"/>
      <c r="L116" s="6"/>
      <c r="M116" s="226"/>
      <c r="N116" s="350"/>
      <c r="O116" s="6"/>
      <c r="P116" s="226"/>
      <c r="Q116" s="226"/>
      <c r="R116" s="226"/>
      <c r="S116" s="226"/>
      <c r="T116" s="40">
        <v>0</v>
      </c>
      <c r="U116" s="231">
        <v>0</v>
      </c>
      <c r="V116" s="231"/>
      <c r="W116" s="231"/>
      <c r="X116" s="231">
        <v>0</v>
      </c>
      <c r="Y116" s="231"/>
      <c r="Z116" s="231"/>
      <c r="AA116" s="231">
        <v>0</v>
      </c>
      <c r="AB116" s="231"/>
      <c r="AC116" s="231"/>
      <c r="AD116" s="3"/>
      <c r="AE116" s="3"/>
      <c r="AF116" s="3"/>
      <c r="AG116" s="3"/>
      <c r="AH116" s="3"/>
      <c r="AI116" s="322"/>
      <c r="AJ116" s="113"/>
      <c r="AK116" s="125">
        <v>0</v>
      </c>
      <c r="AL116" s="125">
        <v>0</v>
      </c>
    </row>
    <row r="117" spans="1:38" ht="17.25" customHeight="1">
      <c r="A117" s="230"/>
      <c r="B117" s="6" t="s">
        <v>9</v>
      </c>
      <c r="C117" s="6"/>
      <c r="D117" s="6"/>
      <c r="E117" s="226"/>
      <c r="F117" s="226"/>
      <c r="G117" s="286">
        <v>4085.2</v>
      </c>
      <c r="H117" s="356"/>
      <c r="I117" s="7"/>
      <c r="J117" s="286">
        <v>50852</v>
      </c>
      <c r="K117" s="356"/>
      <c r="L117" s="7"/>
      <c r="M117" s="286">
        <v>5085.2</v>
      </c>
      <c r="N117" s="356"/>
      <c r="O117" s="7"/>
      <c r="P117" s="228"/>
      <c r="Q117" s="228"/>
      <c r="R117" s="228"/>
      <c r="S117" s="228"/>
      <c r="T117" s="39">
        <v>0</v>
      </c>
      <c r="U117" s="229">
        <v>0</v>
      </c>
      <c r="V117" s="229"/>
      <c r="W117" s="229"/>
      <c r="X117" s="229">
        <v>0</v>
      </c>
      <c r="Y117" s="229"/>
      <c r="Z117" s="229"/>
      <c r="AA117" s="229">
        <v>0</v>
      </c>
      <c r="AB117" s="229"/>
      <c r="AC117" s="229"/>
      <c r="AD117" s="3">
        <v>0</v>
      </c>
      <c r="AE117" s="3">
        <v>-43266.8</v>
      </c>
      <c r="AF117" s="3">
        <v>2500</v>
      </c>
      <c r="AG117" s="3"/>
      <c r="AH117" s="3">
        <v>4085.2</v>
      </c>
      <c r="AI117" s="322"/>
      <c r="AJ117" s="113">
        <v>4085.2</v>
      </c>
      <c r="AK117" s="125">
        <v>0</v>
      </c>
      <c r="AL117" s="125">
        <v>0</v>
      </c>
    </row>
    <row r="118" spans="1:38" ht="22.5" customHeight="1">
      <c r="A118" s="225"/>
      <c r="B118" s="29" t="s">
        <v>33</v>
      </c>
      <c r="C118" s="29"/>
      <c r="D118" s="29"/>
      <c r="E118" s="224"/>
      <c r="F118" s="224"/>
      <c r="G118" s="224"/>
      <c r="H118" s="373"/>
      <c r="I118" s="30"/>
      <c r="J118" s="224"/>
      <c r="K118" s="373"/>
      <c r="L118" s="30"/>
      <c r="M118" s="224"/>
      <c r="N118" s="373"/>
      <c r="O118" s="30"/>
      <c r="P118" s="224"/>
      <c r="Q118" s="224"/>
      <c r="R118" s="224"/>
      <c r="S118" s="224"/>
      <c r="T118" s="31">
        <v>2936</v>
      </c>
      <c r="U118" s="223">
        <v>1273.18</v>
      </c>
      <c r="V118" s="223"/>
      <c r="W118" s="223"/>
      <c r="X118" s="223">
        <v>1273.18</v>
      </c>
      <c r="Y118" s="223"/>
      <c r="Z118" s="223"/>
      <c r="AA118" s="223">
        <f>X118+132.19</f>
        <v>1405.3700000000001</v>
      </c>
      <c r="AB118" s="223"/>
      <c r="AC118" s="223"/>
      <c r="AD118" s="108"/>
      <c r="AE118" s="108"/>
      <c r="AF118" s="108"/>
      <c r="AG118" s="108"/>
      <c r="AH118" s="108"/>
      <c r="AI118" s="323"/>
      <c r="AJ118" s="114"/>
      <c r="AK118" s="127">
        <v>3036</v>
      </c>
      <c r="AL118" s="127">
        <v>2996</v>
      </c>
    </row>
    <row r="119" spans="1:38" ht="21" customHeight="1">
      <c r="A119" s="243" t="s">
        <v>37</v>
      </c>
      <c r="B119" s="244"/>
      <c r="C119" s="244"/>
      <c r="D119" s="244"/>
      <c r="E119" s="244"/>
      <c r="F119" s="244"/>
      <c r="G119" s="244"/>
      <c r="H119" s="244"/>
      <c r="I119" s="244"/>
      <c r="J119" s="244"/>
      <c r="K119" s="244"/>
      <c r="L119" s="244"/>
      <c r="M119" s="244"/>
      <c r="N119" s="244"/>
      <c r="O119" s="244"/>
      <c r="P119" s="244"/>
      <c r="Q119" s="244"/>
      <c r="R119" s="244"/>
      <c r="S119" s="244"/>
      <c r="T119" s="244"/>
      <c r="U119" s="244"/>
      <c r="V119" s="244"/>
      <c r="W119" s="244"/>
      <c r="X119" s="244"/>
      <c r="Y119" s="244"/>
      <c r="Z119" s="244"/>
      <c r="AA119" s="244"/>
      <c r="AB119" s="244"/>
      <c r="AC119" s="244"/>
      <c r="AD119" s="244"/>
      <c r="AE119" s="244"/>
      <c r="AF119" s="244"/>
      <c r="AG119" s="244"/>
      <c r="AH119" s="244"/>
      <c r="AI119" s="244"/>
      <c r="AJ119" s="244"/>
      <c r="AK119" s="244"/>
      <c r="AL119" s="245"/>
    </row>
    <row r="120" spans="1:38" ht="16.5" customHeight="1">
      <c r="A120" s="141"/>
      <c r="B120" s="141"/>
      <c r="C120" s="142"/>
      <c r="D120" s="142"/>
      <c r="E120" s="142"/>
      <c r="F120" s="143"/>
      <c r="G120" s="144"/>
      <c r="H120" s="144"/>
      <c r="I120" s="144"/>
      <c r="J120" s="144"/>
      <c r="K120" s="144"/>
      <c r="L120" s="144"/>
      <c r="M120" s="144"/>
      <c r="N120" s="144"/>
      <c r="O120" s="144"/>
      <c r="P120" s="144"/>
      <c r="Q120" s="144"/>
      <c r="R120" s="144"/>
      <c r="S120" s="144"/>
      <c r="T120" s="145">
        <f>T121+T125+T130+T138</f>
        <v>5792.2</v>
      </c>
      <c r="U120" s="439">
        <f>U121+U125+U130+U134+U138</f>
        <v>7048.5</v>
      </c>
      <c r="V120" s="440"/>
      <c r="W120" s="441"/>
      <c r="X120" s="439">
        <f>X121+X125+X130+X134+X138</f>
        <v>7587.25</v>
      </c>
      <c r="Y120" s="440"/>
      <c r="Z120" s="441"/>
      <c r="AA120" s="436">
        <f>AA121+AA125+AA138+AA130+AA134</f>
        <v>7587.25</v>
      </c>
      <c r="AB120" s="437"/>
      <c r="AC120" s="438"/>
      <c r="AD120" s="69"/>
      <c r="AE120" s="70"/>
      <c r="AF120" s="70"/>
      <c r="AG120" s="70"/>
      <c r="AH120" s="70"/>
      <c r="AI120" s="71"/>
      <c r="AJ120" s="115"/>
      <c r="AK120" s="160">
        <f>AK121+AK125+AK138+AK130+AK134</f>
        <v>6684.2</v>
      </c>
      <c r="AL120" s="160">
        <f>AL121+AL125+AL138+AL130+AL134</f>
        <v>6684.2</v>
      </c>
    </row>
    <row r="121" spans="1:38" ht="60.75" customHeight="1">
      <c r="A121" s="230">
        <v>23</v>
      </c>
      <c r="B121" s="101" t="s">
        <v>90</v>
      </c>
      <c r="C121" s="100" t="s">
        <v>91</v>
      </c>
      <c r="D121" s="100" t="s">
        <v>155</v>
      </c>
      <c r="E121" s="258"/>
      <c r="F121" s="230"/>
      <c r="G121" s="300"/>
      <c r="H121" s="369"/>
      <c r="I121" s="60"/>
      <c r="J121" s="378"/>
      <c r="K121" s="379"/>
      <c r="L121" s="60"/>
      <c r="M121" s="378"/>
      <c r="N121" s="379"/>
      <c r="O121" s="60"/>
      <c r="P121" s="232"/>
      <c r="Q121" s="232"/>
      <c r="R121" s="232"/>
      <c r="S121" s="232"/>
      <c r="T121" s="88">
        <f>T122+T123+T124</f>
        <v>1005</v>
      </c>
      <c r="U121" s="232">
        <f>U122+U123+U124</f>
        <v>676.4</v>
      </c>
      <c r="V121" s="232"/>
      <c r="W121" s="232"/>
      <c r="X121" s="232">
        <f>X123+X124+X122</f>
        <v>1152.45</v>
      </c>
      <c r="Y121" s="232"/>
      <c r="Z121" s="232"/>
      <c r="AA121" s="232">
        <f>AA122+AA123+AA124</f>
        <v>1152.45</v>
      </c>
      <c r="AB121" s="232"/>
      <c r="AC121" s="232"/>
      <c r="AD121" s="3"/>
      <c r="AE121" s="3"/>
      <c r="AF121" s="3"/>
      <c r="AG121" s="3"/>
      <c r="AH121" s="3"/>
      <c r="AI121" s="322" t="s">
        <v>24</v>
      </c>
      <c r="AJ121" s="113"/>
      <c r="AK121" s="126">
        <f>AK122+AK123+AK124</f>
        <v>1084.2</v>
      </c>
      <c r="AL121" s="126">
        <f>AL122+AL123+AL124</f>
        <v>1084.2</v>
      </c>
    </row>
    <row r="122" spans="1:38" ht="15">
      <c r="A122" s="230"/>
      <c r="B122" s="6" t="s">
        <v>8</v>
      </c>
      <c r="C122" s="6"/>
      <c r="D122" s="6"/>
      <c r="E122" s="226"/>
      <c r="F122" s="226"/>
      <c r="G122" s="226"/>
      <c r="H122" s="350"/>
      <c r="I122" s="9"/>
      <c r="J122" s="338"/>
      <c r="K122" s="350"/>
      <c r="L122" s="9"/>
      <c r="M122" s="338"/>
      <c r="N122" s="350"/>
      <c r="O122" s="9"/>
      <c r="P122" s="226"/>
      <c r="Q122" s="226"/>
      <c r="R122" s="226"/>
      <c r="S122" s="226"/>
      <c r="T122" s="40">
        <v>0</v>
      </c>
      <c r="U122" s="231">
        <v>0</v>
      </c>
      <c r="V122" s="231"/>
      <c r="W122" s="231"/>
      <c r="X122" s="231">
        <v>0</v>
      </c>
      <c r="Y122" s="231"/>
      <c r="Z122" s="231"/>
      <c r="AA122" s="231">
        <v>0</v>
      </c>
      <c r="AB122" s="231"/>
      <c r="AC122" s="231"/>
      <c r="AD122" s="3"/>
      <c r="AE122" s="3"/>
      <c r="AF122" s="3"/>
      <c r="AG122" s="3"/>
      <c r="AH122" s="3"/>
      <c r="AI122" s="322"/>
      <c r="AJ122" s="113"/>
      <c r="AK122" s="125">
        <v>0</v>
      </c>
      <c r="AL122" s="125">
        <v>0</v>
      </c>
    </row>
    <row r="123" spans="1:38" ht="15">
      <c r="A123" s="230"/>
      <c r="B123" s="6" t="s">
        <v>9</v>
      </c>
      <c r="C123" s="6"/>
      <c r="D123" s="6"/>
      <c r="E123" s="226"/>
      <c r="F123" s="226"/>
      <c r="G123" s="376">
        <v>3560</v>
      </c>
      <c r="H123" s="377"/>
      <c r="I123" s="58"/>
      <c r="J123" s="376">
        <v>4700</v>
      </c>
      <c r="K123" s="377"/>
      <c r="L123" s="58"/>
      <c r="M123" s="376">
        <v>4700</v>
      </c>
      <c r="N123" s="377"/>
      <c r="O123" s="58"/>
      <c r="P123" s="231"/>
      <c r="Q123" s="231"/>
      <c r="R123" s="231"/>
      <c r="S123" s="231"/>
      <c r="T123" s="40">
        <v>619</v>
      </c>
      <c r="U123" s="229">
        <v>676.4</v>
      </c>
      <c r="V123" s="229"/>
      <c r="W123" s="229"/>
      <c r="X123" s="231">
        <v>676.4</v>
      </c>
      <c r="Y123" s="231"/>
      <c r="Z123" s="231"/>
      <c r="AA123" s="231">
        <f>X123</f>
        <v>676.4</v>
      </c>
      <c r="AB123" s="231"/>
      <c r="AC123" s="231"/>
      <c r="AD123" s="3">
        <v>0</v>
      </c>
      <c r="AE123" s="3"/>
      <c r="AF123" s="3"/>
      <c r="AG123" s="3"/>
      <c r="AH123" s="3">
        <v>3560</v>
      </c>
      <c r="AI123" s="322"/>
      <c r="AJ123" s="113">
        <v>3660</v>
      </c>
      <c r="AK123" s="125">
        <v>698.2</v>
      </c>
      <c r="AL123" s="125">
        <v>698.2</v>
      </c>
    </row>
    <row r="124" spans="1:38" ht="15">
      <c r="A124" s="230"/>
      <c r="B124" s="26" t="s">
        <v>33</v>
      </c>
      <c r="C124" s="30"/>
      <c r="D124" s="30"/>
      <c r="E124" s="226"/>
      <c r="F124" s="226"/>
      <c r="G124" s="231"/>
      <c r="H124" s="380"/>
      <c r="I124" s="59"/>
      <c r="J124" s="381"/>
      <c r="K124" s="380"/>
      <c r="L124" s="59"/>
      <c r="M124" s="381"/>
      <c r="N124" s="380"/>
      <c r="O124" s="59"/>
      <c r="P124" s="231"/>
      <c r="Q124" s="231"/>
      <c r="R124" s="231"/>
      <c r="S124" s="231"/>
      <c r="T124" s="40">
        <v>386</v>
      </c>
      <c r="U124" s="231">
        <v>0</v>
      </c>
      <c r="V124" s="231"/>
      <c r="W124" s="231"/>
      <c r="X124" s="231">
        <v>476.05</v>
      </c>
      <c r="Y124" s="231"/>
      <c r="Z124" s="231"/>
      <c r="AA124" s="231">
        <v>476.05</v>
      </c>
      <c r="AB124" s="231"/>
      <c r="AC124" s="231"/>
      <c r="AD124" s="3"/>
      <c r="AE124" s="3"/>
      <c r="AF124" s="3"/>
      <c r="AG124" s="3"/>
      <c r="AH124" s="3"/>
      <c r="AI124" s="322"/>
      <c r="AJ124" s="113"/>
      <c r="AK124" s="125">
        <v>386</v>
      </c>
      <c r="AL124" s="125">
        <v>386</v>
      </c>
    </row>
    <row r="125" spans="1:38" ht="63" customHeight="1">
      <c r="A125" s="230">
        <v>20</v>
      </c>
      <c r="B125" s="414" t="s">
        <v>92</v>
      </c>
      <c r="C125" s="100" t="s">
        <v>156</v>
      </c>
      <c r="D125" s="100" t="s">
        <v>157</v>
      </c>
      <c r="E125" s="382"/>
      <c r="F125" s="230"/>
      <c r="G125" s="6"/>
      <c r="H125" s="9"/>
      <c r="I125" s="9"/>
      <c r="J125" s="9"/>
      <c r="K125" s="9"/>
      <c r="L125" s="9"/>
      <c r="M125" s="9"/>
      <c r="N125" s="9"/>
      <c r="O125" s="9"/>
      <c r="P125" s="226"/>
      <c r="Q125" s="226"/>
      <c r="R125" s="226"/>
      <c r="S125" s="383"/>
      <c r="T125" s="88">
        <f>T127+T128+T129</f>
        <v>638.9</v>
      </c>
      <c r="U125" s="369">
        <f>U127+U128+U129</f>
        <v>334.3</v>
      </c>
      <c r="V125" s="232"/>
      <c r="W125" s="232"/>
      <c r="X125" s="369">
        <f>X127+X128+X129</f>
        <v>337</v>
      </c>
      <c r="Y125" s="232"/>
      <c r="Z125" s="232"/>
      <c r="AA125" s="369">
        <f>AA127+AA128+AA129</f>
        <v>337</v>
      </c>
      <c r="AB125" s="232"/>
      <c r="AC125" s="232"/>
      <c r="AD125" s="3"/>
      <c r="AE125" s="3"/>
      <c r="AF125" s="3"/>
      <c r="AG125" s="3"/>
      <c r="AH125" s="3"/>
      <c r="AI125" s="3"/>
      <c r="AJ125" s="113"/>
      <c r="AK125" s="126">
        <f>AK127+AK128+AK129</f>
        <v>0</v>
      </c>
      <c r="AL125" s="126">
        <f>AL127+AL128+AL129</f>
        <v>0</v>
      </c>
    </row>
    <row r="126" spans="1:38" ht="25.5" customHeight="1" hidden="1">
      <c r="A126" s="230"/>
      <c r="B126" s="362"/>
      <c r="C126" s="96"/>
      <c r="D126" s="96"/>
      <c r="E126" s="230"/>
      <c r="F126" s="230"/>
      <c r="G126" s="230"/>
      <c r="H126" s="230"/>
      <c r="I126" s="9"/>
      <c r="J126" s="297"/>
      <c r="K126" s="297"/>
      <c r="L126" s="9"/>
      <c r="M126" s="297"/>
      <c r="N126" s="297"/>
      <c r="O126" s="9"/>
      <c r="P126" s="226"/>
      <c r="Q126" s="226"/>
      <c r="R126" s="226"/>
      <c r="S126" s="226"/>
      <c r="T126" s="41"/>
      <c r="U126" s="232"/>
      <c r="V126" s="232"/>
      <c r="W126" s="232"/>
      <c r="X126" s="232"/>
      <c r="Y126" s="232"/>
      <c r="Z126" s="232"/>
      <c r="AA126" s="232"/>
      <c r="AB126" s="232"/>
      <c r="AC126" s="232"/>
      <c r="AD126" s="90"/>
      <c r="AE126" s="90"/>
      <c r="AF126" s="90"/>
      <c r="AG126" s="90"/>
      <c r="AH126" s="90"/>
      <c r="AI126" s="322"/>
      <c r="AJ126" s="112"/>
      <c r="AK126" s="125"/>
      <c r="AL126" s="125"/>
    </row>
    <row r="127" spans="1:38" ht="15">
      <c r="A127" s="230"/>
      <c r="B127" s="6" t="s">
        <v>8</v>
      </c>
      <c r="C127" s="6"/>
      <c r="D127" s="6"/>
      <c r="E127" s="226"/>
      <c r="F127" s="226"/>
      <c r="G127" s="386"/>
      <c r="H127" s="386"/>
      <c r="I127" s="13"/>
      <c r="J127" s="387"/>
      <c r="K127" s="387"/>
      <c r="L127" s="13"/>
      <c r="M127" s="387"/>
      <c r="N127" s="387"/>
      <c r="O127" s="13"/>
      <c r="P127" s="226"/>
      <c r="Q127" s="226"/>
      <c r="R127" s="226"/>
      <c r="S127" s="226"/>
      <c r="T127" s="40">
        <v>0</v>
      </c>
      <c r="U127" s="231">
        <v>0</v>
      </c>
      <c r="V127" s="231"/>
      <c r="W127" s="231"/>
      <c r="X127" s="231">
        <v>0</v>
      </c>
      <c r="Y127" s="231"/>
      <c r="Z127" s="231"/>
      <c r="AA127" s="231">
        <v>0</v>
      </c>
      <c r="AB127" s="231"/>
      <c r="AC127" s="231"/>
      <c r="AD127" s="3"/>
      <c r="AE127" s="3"/>
      <c r="AF127" s="3"/>
      <c r="AG127" s="3"/>
      <c r="AH127" s="3"/>
      <c r="AI127" s="322"/>
      <c r="AJ127" s="113"/>
      <c r="AK127" s="125">
        <v>0</v>
      </c>
      <c r="AL127" s="125">
        <v>0</v>
      </c>
    </row>
    <row r="128" spans="1:38" ht="15">
      <c r="A128" s="230"/>
      <c r="B128" s="6" t="s">
        <v>9</v>
      </c>
      <c r="C128" s="6"/>
      <c r="D128" s="6"/>
      <c r="E128" s="226"/>
      <c r="F128" s="226"/>
      <c r="G128" s="384">
        <v>13922.5</v>
      </c>
      <c r="H128" s="384"/>
      <c r="I128" s="14"/>
      <c r="J128" s="384">
        <v>12252.7</v>
      </c>
      <c r="K128" s="384"/>
      <c r="L128" s="14"/>
      <c r="M128" s="384">
        <v>11608.2</v>
      </c>
      <c r="N128" s="384"/>
      <c r="O128" s="14"/>
      <c r="P128" s="228"/>
      <c r="Q128" s="228"/>
      <c r="R128" s="228"/>
      <c r="S128" s="228"/>
      <c r="T128" s="39">
        <v>0</v>
      </c>
      <c r="U128" s="290">
        <v>21.3</v>
      </c>
      <c r="V128" s="290"/>
      <c r="W128" s="290"/>
      <c r="X128" s="290">
        <v>24</v>
      </c>
      <c r="Y128" s="290"/>
      <c r="Z128" s="290"/>
      <c r="AA128" s="290">
        <f>X128</f>
        <v>24</v>
      </c>
      <c r="AB128" s="290"/>
      <c r="AC128" s="290"/>
      <c r="AD128" s="3">
        <v>0</v>
      </c>
      <c r="AE128" s="3">
        <v>0</v>
      </c>
      <c r="AF128" s="3">
        <v>0</v>
      </c>
      <c r="AG128" s="3"/>
      <c r="AH128" s="3">
        <v>13922.5</v>
      </c>
      <c r="AI128" s="322"/>
      <c r="AJ128" s="113">
        <v>14565.7</v>
      </c>
      <c r="AK128" s="125">
        <v>0</v>
      </c>
      <c r="AL128" s="125">
        <v>0</v>
      </c>
    </row>
    <row r="129" spans="1:38" ht="15">
      <c r="A129" s="230"/>
      <c r="B129" s="26" t="s">
        <v>33</v>
      </c>
      <c r="C129" s="6"/>
      <c r="D129" s="6"/>
      <c r="E129" s="226"/>
      <c r="F129" s="226"/>
      <c r="G129" s="385"/>
      <c r="H129" s="385"/>
      <c r="I129" s="61"/>
      <c r="J129" s="385"/>
      <c r="K129" s="385"/>
      <c r="L129" s="61"/>
      <c r="M129" s="385"/>
      <c r="N129" s="385"/>
      <c r="O129" s="61"/>
      <c r="P129" s="388"/>
      <c r="Q129" s="388"/>
      <c r="R129" s="388"/>
      <c r="S129" s="388"/>
      <c r="T129" s="62">
        <v>638.9</v>
      </c>
      <c r="U129" s="231">
        <v>313</v>
      </c>
      <c r="V129" s="231"/>
      <c r="W129" s="231"/>
      <c r="X129" s="231">
        <v>313</v>
      </c>
      <c r="Y129" s="231"/>
      <c r="Z129" s="231"/>
      <c r="AA129" s="231">
        <f>X129</f>
        <v>313</v>
      </c>
      <c r="AB129" s="231"/>
      <c r="AC129" s="231"/>
      <c r="AD129" s="3"/>
      <c r="AE129" s="3"/>
      <c r="AF129" s="3"/>
      <c r="AG129" s="3"/>
      <c r="AH129" s="3"/>
      <c r="AI129" s="322"/>
      <c r="AJ129" s="113"/>
      <c r="AK129" s="125">
        <v>0</v>
      </c>
      <c r="AL129" s="125">
        <v>0</v>
      </c>
    </row>
    <row r="130" spans="1:38" ht="92.25" customHeight="1">
      <c r="A130" s="230">
        <v>24</v>
      </c>
      <c r="B130" s="26" t="s">
        <v>38</v>
      </c>
      <c r="C130" s="100" t="s">
        <v>96</v>
      </c>
      <c r="D130" s="100" t="s">
        <v>158</v>
      </c>
      <c r="E130" s="258"/>
      <c r="F130" s="230"/>
      <c r="G130" s="230"/>
      <c r="H130" s="230"/>
      <c r="I130" s="6"/>
      <c r="J130" s="230"/>
      <c r="K130" s="230"/>
      <c r="L130" s="6"/>
      <c r="M130" s="230"/>
      <c r="N130" s="230"/>
      <c r="O130" s="6"/>
      <c r="P130" s="226"/>
      <c r="Q130" s="226"/>
      <c r="R130" s="226"/>
      <c r="S130" s="226"/>
      <c r="T130" s="42">
        <f>T131+T132+T133</f>
        <v>4122</v>
      </c>
      <c r="U130" s="232">
        <f>U131+U132+U133</f>
        <v>4800</v>
      </c>
      <c r="V130" s="232"/>
      <c r="W130" s="232"/>
      <c r="X130" s="232">
        <f>X131+X132+X133</f>
        <v>4800</v>
      </c>
      <c r="Y130" s="232"/>
      <c r="Z130" s="232"/>
      <c r="AA130" s="232">
        <f>AA131+AA132+AA133</f>
        <v>4800</v>
      </c>
      <c r="AB130" s="232"/>
      <c r="AC130" s="232"/>
      <c r="AD130" s="18"/>
      <c r="AE130" s="18"/>
      <c r="AF130" s="18"/>
      <c r="AG130" s="18"/>
      <c r="AH130" s="18"/>
      <c r="AI130" s="322" t="s">
        <v>25</v>
      </c>
      <c r="AJ130" s="112"/>
      <c r="AK130" s="126">
        <f>AK131+AK132+AK133</f>
        <v>4700</v>
      </c>
      <c r="AL130" s="126">
        <f>AL131+AL132+AL133</f>
        <v>4700</v>
      </c>
    </row>
    <row r="131" spans="1:38" ht="15">
      <c r="A131" s="230"/>
      <c r="B131" s="6" t="s">
        <v>8</v>
      </c>
      <c r="C131" s="6"/>
      <c r="D131" s="6"/>
      <c r="E131" s="226"/>
      <c r="F131" s="226"/>
      <c r="G131" s="230"/>
      <c r="H131" s="230"/>
      <c r="I131" s="6"/>
      <c r="J131" s="230"/>
      <c r="K131" s="230"/>
      <c r="L131" s="6"/>
      <c r="M131" s="230"/>
      <c r="N131" s="230"/>
      <c r="O131" s="6"/>
      <c r="P131" s="226"/>
      <c r="Q131" s="226"/>
      <c r="R131" s="226"/>
      <c r="S131" s="226"/>
      <c r="T131" s="40">
        <v>100</v>
      </c>
      <c r="U131" s="231">
        <v>100</v>
      </c>
      <c r="V131" s="231"/>
      <c r="W131" s="231"/>
      <c r="X131" s="231">
        <v>100</v>
      </c>
      <c r="Y131" s="231"/>
      <c r="Z131" s="231"/>
      <c r="AA131" s="231">
        <f>X131</f>
        <v>100</v>
      </c>
      <c r="AB131" s="230"/>
      <c r="AC131" s="230"/>
      <c r="AD131" s="3"/>
      <c r="AE131" s="3"/>
      <c r="AF131" s="3"/>
      <c r="AG131" s="3"/>
      <c r="AH131" s="3"/>
      <c r="AI131" s="322"/>
      <c r="AJ131" s="113"/>
      <c r="AK131" s="125">
        <v>0</v>
      </c>
      <c r="AL131" s="125">
        <v>0</v>
      </c>
    </row>
    <row r="132" spans="1:38" ht="15">
      <c r="A132" s="230"/>
      <c r="B132" s="26" t="s">
        <v>10</v>
      </c>
      <c r="C132" s="6"/>
      <c r="D132" s="6"/>
      <c r="E132" s="226"/>
      <c r="F132" s="226"/>
      <c r="G132" s="227">
        <v>6877.9</v>
      </c>
      <c r="H132" s="227"/>
      <c r="I132" s="7"/>
      <c r="J132" s="227">
        <v>6911.9</v>
      </c>
      <c r="K132" s="227"/>
      <c r="L132" s="7"/>
      <c r="M132" s="227">
        <v>6911.9</v>
      </c>
      <c r="N132" s="227"/>
      <c r="O132" s="7"/>
      <c r="P132" s="228"/>
      <c r="Q132" s="228"/>
      <c r="R132" s="228"/>
      <c r="S132" s="228"/>
      <c r="T132" s="39">
        <v>1700</v>
      </c>
      <c r="U132" s="229">
        <v>2610</v>
      </c>
      <c r="V132" s="229"/>
      <c r="W132" s="229"/>
      <c r="X132" s="229">
        <v>2610</v>
      </c>
      <c r="Y132" s="229"/>
      <c r="Z132" s="229"/>
      <c r="AA132" s="229">
        <f>X132</f>
        <v>2610</v>
      </c>
      <c r="AB132" s="290"/>
      <c r="AC132" s="290"/>
      <c r="AD132" s="3">
        <v>80.20000000000073</v>
      </c>
      <c r="AE132" s="3">
        <v>349.40000000000055</v>
      </c>
      <c r="AF132" s="3">
        <v>0</v>
      </c>
      <c r="AG132" s="3"/>
      <c r="AH132" s="3">
        <v>2451.2</v>
      </c>
      <c r="AI132" s="322"/>
      <c r="AJ132" s="113"/>
      <c r="AK132" s="125">
        <v>2610</v>
      </c>
      <c r="AL132" s="125">
        <v>2610</v>
      </c>
    </row>
    <row r="133" spans="1:38" ht="15">
      <c r="A133" s="230"/>
      <c r="B133" s="29" t="s">
        <v>33</v>
      </c>
      <c r="C133" s="29"/>
      <c r="D133" s="29"/>
      <c r="E133" s="226"/>
      <c r="F133" s="226"/>
      <c r="G133" s="230"/>
      <c r="H133" s="230"/>
      <c r="I133" s="6"/>
      <c r="J133" s="230"/>
      <c r="K133" s="230"/>
      <c r="L133" s="6"/>
      <c r="M133" s="230"/>
      <c r="N133" s="230"/>
      <c r="O133" s="6"/>
      <c r="P133" s="226"/>
      <c r="Q133" s="226"/>
      <c r="R133" s="226"/>
      <c r="S133" s="226"/>
      <c r="T133" s="27">
        <v>2322</v>
      </c>
      <c r="U133" s="260">
        <v>2090</v>
      </c>
      <c r="V133" s="260"/>
      <c r="W133" s="260"/>
      <c r="X133" s="260">
        <v>2090</v>
      </c>
      <c r="Y133" s="260"/>
      <c r="Z133" s="260"/>
      <c r="AA133" s="260">
        <f>X133</f>
        <v>2090</v>
      </c>
      <c r="AB133" s="260"/>
      <c r="AC133" s="260"/>
      <c r="AD133" s="3"/>
      <c r="AE133" s="3"/>
      <c r="AF133" s="3"/>
      <c r="AG133" s="3"/>
      <c r="AH133" s="3"/>
      <c r="AI133" s="322"/>
      <c r="AJ133" s="113"/>
      <c r="AK133" s="125">
        <v>2090</v>
      </c>
      <c r="AL133" s="125">
        <v>2090</v>
      </c>
    </row>
    <row r="134" spans="1:38" ht="58.5" customHeight="1">
      <c r="A134" s="230">
        <v>25</v>
      </c>
      <c r="B134" s="26" t="s">
        <v>94</v>
      </c>
      <c r="C134" s="100" t="s">
        <v>93</v>
      </c>
      <c r="D134" s="100" t="s">
        <v>95</v>
      </c>
      <c r="E134" s="258"/>
      <c r="F134" s="230"/>
      <c r="G134" s="230"/>
      <c r="H134" s="230"/>
      <c r="I134" s="6"/>
      <c r="J134" s="230"/>
      <c r="K134" s="230"/>
      <c r="L134" s="6"/>
      <c r="M134" s="230"/>
      <c r="N134" s="230"/>
      <c r="O134" s="6"/>
      <c r="P134" s="226"/>
      <c r="Q134" s="226"/>
      <c r="R134" s="226"/>
      <c r="S134" s="226"/>
      <c r="T134" s="42">
        <f>T135+T136+T137</f>
        <v>921.8</v>
      </c>
      <c r="U134" s="232">
        <f>U135+U136+U137</f>
        <v>1211.5</v>
      </c>
      <c r="V134" s="232"/>
      <c r="W134" s="232"/>
      <c r="X134" s="232">
        <f>X135+X136+X137</f>
        <v>1271.5</v>
      </c>
      <c r="Y134" s="232"/>
      <c r="Z134" s="232"/>
      <c r="AA134" s="232">
        <f>AA135+AA136+AA137</f>
        <v>1271.5</v>
      </c>
      <c r="AB134" s="232"/>
      <c r="AC134" s="232"/>
      <c r="AD134" s="24"/>
      <c r="AE134" s="24"/>
      <c r="AF134" s="24"/>
      <c r="AG134" s="24"/>
      <c r="AH134" s="24"/>
      <c r="AI134" s="166"/>
      <c r="AJ134" s="113"/>
      <c r="AK134" s="126">
        <f>AK135+AK136+AK137</f>
        <v>900</v>
      </c>
      <c r="AL134" s="126">
        <f>AL135+AL136+AL137</f>
        <v>900</v>
      </c>
    </row>
    <row r="135" spans="1:38" ht="15">
      <c r="A135" s="230"/>
      <c r="B135" s="6" t="s">
        <v>8</v>
      </c>
      <c r="C135" s="6"/>
      <c r="D135" s="6"/>
      <c r="E135" s="226"/>
      <c r="F135" s="226"/>
      <c r="G135" s="230"/>
      <c r="H135" s="230"/>
      <c r="I135" s="6"/>
      <c r="J135" s="230"/>
      <c r="K135" s="230"/>
      <c r="L135" s="6"/>
      <c r="M135" s="230"/>
      <c r="N135" s="230"/>
      <c r="O135" s="6"/>
      <c r="P135" s="226"/>
      <c r="Q135" s="226"/>
      <c r="R135" s="226"/>
      <c r="S135" s="226"/>
      <c r="T135" s="40">
        <v>0</v>
      </c>
      <c r="U135" s="231">
        <v>0</v>
      </c>
      <c r="V135" s="231"/>
      <c r="W135" s="231"/>
      <c r="X135" s="231">
        <v>0</v>
      </c>
      <c r="Y135" s="231"/>
      <c r="Z135" s="231"/>
      <c r="AA135" s="231">
        <v>0</v>
      </c>
      <c r="AB135" s="231"/>
      <c r="AC135" s="231"/>
      <c r="AD135" s="24"/>
      <c r="AE135" s="24"/>
      <c r="AF135" s="24"/>
      <c r="AG135" s="24"/>
      <c r="AH135" s="24"/>
      <c r="AI135" s="166"/>
      <c r="AJ135" s="113"/>
      <c r="AK135" s="125">
        <v>0</v>
      </c>
      <c r="AL135" s="125">
        <v>0</v>
      </c>
    </row>
    <row r="136" spans="1:38" ht="15">
      <c r="A136" s="230"/>
      <c r="B136" s="6" t="s">
        <v>9</v>
      </c>
      <c r="C136" s="6"/>
      <c r="D136" s="6"/>
      <c r="E136" s="226"/>
      <c r="F136" s="226"/>
      <c r="G136" s="227">
        <v>6877.9</v>
      </c>
      <c r="H136" s="227"/>
      <c r="I136" s="7"/>
      <c r="J136" s="227">
        <v>6911.9</v>
      </c>
      <c r="K136" s="227"/>
      <c r="L136" s="7"/>
      <c r="M136" s="227">
        <v>6911.9</v>
      </c>
      <c r="N136" s="227"/>
      <c r="O136" s="7"/>
      <c r="P136" s="228"/>
      <c r="Q136" s="228"/>
      <c r="R136" s="228"/>
      <c r="S136" s="228"/>
      <c r="T136" s="39">
        <v>0</v>
      </c>
      <c r="U136" s="229">
        <v>0</v>
      </c>
      <c r="V136" s="229"/>
      <c r="W136" s="229"/>
      <c r="X136" s="229">
        <v>0</v>
      </c>
      <c r="Y136" s="229"/>
      <c r="Z136" s="229"/>
      <c r="AA136" s="229">
        <v>0</v>
      </c>
      <c r="AB136" s="229"/>
      <c r="AC136" s="229"/>
      <c r="AD136" s="24"/>
      <c r="AE136" s="24"/>
      <c r="AF136" s="24"/>
      <c r="AG136" s="24"/>
      <c r="AH136" s="24"/>
      <c r="AI136" s="166"/>
      <c r="AJ136" s="113"/>
      <c r="AK136" s="125">
        <v>0</v>
      </c>
      <c r="AL136" s="125">
        <v>0</v>
      </c>
    </row>
    <row r="137" spans="1:38" ht="15">
      <c r="A137" s="225"/>
      <c r="B137" s="29" t="s">
        <v>33</v>
      </c>
      <c r="C137" s="29"/>
      <c r="D137" s="29"/>
      <c r="E137" s="224"/>
      <c r="F137" s="224"/>
      <c r="G137" s="225"/>
      <c r="H137" s="225"/>
      <c r="I137" s="30"/>
      <c r="J137" s="225"/>
      <c r="K137" s="225"/>
      <c r="L137" s="30"/>
      <c r="M137" s="225"/>
      <c r="N137" s="225"/>
      <c r="O137" s="30"/>
      <c r="P137" s="224"/>
      <c r="Q137" s="224"/>
      <c r="R137" s="224"/>
      <c r="S137" s="224"/>
      <c r="T137" s="31">
        <v>921.8</v>
      </c>
      <c r="U137" s="223">
        <v>1211.5</v>
      </c>
      <c r="V137" s="223"/>
      <c r="W137" s="223"/>
      <c r="X137" s="223">
        <v>1271.5</v>
      </c>
      <c r="Y137" s="223"/>
      <c r="Z137" s="223"/>
      <c r="AA137" s="223">
        <f>X137</f>
        <v>1271.5</v>
      </c>
      <c r="AB137" s="223"/>
      <c r="AC137" s="223"/>
      <c r="AD137" s="168"/>
      <c r="AE137" s="168"/>
      <c r="AF137" s="168"/>
      <c r="AG137" s="168"/>
      <c r="AH137" s="168"/>
      <c r="AI137" s="167"/>
      <c r="AJ137" s="114"/>
      <c r="AK137" s="127">
        <v>900</v>
      </c>
      <c r="AL137" s="127">
        <v>900</v>
      </c>
    </row>
    <row r="138" spans="1:38" ht="58.5" customHeight="1">
      <c r="A138" s="230">
        <v>26</v>
      </c>
      <c r="B138" s="26" t="s">
        <v>97</v>
      </c>
      <c r="C138" s="100" t="s">
        <v>159</v>
      </c>
      <c r="D138" s="100" t="s">
        <v>160</v>
      </c>
      <c r="E138" s="258"/>
      <c r="F138" s="230"/>
      <c r="G138" s="230"/>
      <c r="H138" s="230"/>
      <c r="I138" s="6"/>
      <c r="J138" s="230"/>
      <c r="K138" s="230"/>
      <c r="L138" s="6"/>
      <c r="M138" s="230"/>
      <c r="N138" s="230"/>
      <c r="O138" s="6"/>
      <c r="P138" s="226"/>
      <c r="Q138" s="226"/>
      <c r="R138" s="226"/>
      <c r="S138" s="226"/>
      <c r="T138" s="42">
        <f>T139+T140+T141</f>
        <v>26.3</v>
      </c>
      <c r="U138" s="232">
        <f>U139+U140+U141</f>
        <v>26.3</v>
      </c>
      <c r="V138" s="232"/>
      <c r="W138" s="232"/>
      <c r="X138" s="232">
        <f>X139+X140+X141</f>
        <v>26.3</v>
      </c>
      <c r="Y138" s="232"/>
      <c r="Z138" s="232"/>
      <c r="AA138" s="232">
        <f>AA139+AA140+AA141</f>
        <v>26.3</v>
      </c>
      <c r="AB138" s="232"/>
      <c r="AC138" s="232"/>
      <c r="AD138" s="24"/>
      <c r="AE138" s="24"/>
      <c r="AF138" s="24"/>
      <c r="AG138" s="24"/>
      <c r="AH138" s="24"/>
      <c r="AI138" s="54"/>
      <c r="AJ138" s="113"/>
      <c r="AK138" s="126">
        <f>AK139+AK140+AK141</f>
        <v>0</v>
      </c>
      <c r="AL138" s="126">
        <f>AL139+AL140+AL141</f>
        <v>0</v>
      </c>
    </row>
    <row r="139" spans="1:38" ht="15">
      <c r="A139" s="230"/>
      <c r="B139" s="6" t="s">
        <v>8</v>
      </c>
      <c r="C139" s="6"/>
      <c r="D139" s="6"/>
      <c r="E139" s="226"/>
      <c r="F139" s="226"/>
      <c r="G139" s="230"/>
      <c r="H139" s="230"/>
      <c r="I139" s="6"/>
      <c r="J139" s="230"/>
      <c r="K139" s="230"/>
      <c r="L139" s="6"/>
      <c r="M139" s="230"/>
      <c r="N139" s="230"/>
      <c r="O139" s="6"/>
      <c r="P139" s="226"/>
      <c r="Q139" s="226"/>
      <c r="R139" s="226"/>
      <c r="S139" s="226"/>
      <c r="T139" s="40">
        <v>0</v>
      </c>
      <c r="U139" s="231">
        <v>0</v>
      </c>
      <c r="V139" s="231"/>
      <c r="W139" s="231"/>
      <c r="X139" s="231">
        <v>0</v>
      </c>
      <c r="Y139" s="231"/>
      <c r="Z139" s="231"/>
      <c r="AA139" s="231">
        <v>0</v>
      </c>
      <c r="AB139" s="231"/>
      <c r="AC139" s="231"/>
      <c r="AD139" s="24"/>
      <c r="AE139" s="24"/>
      <c r="AF139" s="24"/>
      <c r="AG139" s="24"/>
      <c r="AH139" s="24"/>
      <c r="AI139" s="54"/>
      <c r="AJ139" s="113"/>
      <c r="AK139" s="125">
        <v>0</v>
      </c>
      <c r="AL139" s="125">
        <v>0</v>
      </c>
    </row>
    <row r="140" spans="1:38" ht="15">
      <c r="A140" s="230"/>
      <c r="B140" s="6" t="s">
        <v>9</v>
      </c>
      <c r="C140" s="6"/>
      <c r="D140" s="6"/>
      <c r="E140" s="226"/>
      <c r="F140" s="226"/>
      <c r="G140" s="227">
        <v>6877.9</v>
      </c>
      <c r="H140" s="227"/>
      <c r="I140" s="7"/>
      <c r="J140" s="227">
        <v>6911.9</v>
      </c>
      <c r="K140" s="227"/>
      <c r="L140" s="7"/>
      <c r="M140" s="227">
        <v>6911.9</v>
      </c>
      <c r="N140" s="227"/>
      <c r="O140" s="7"/>
      <c r="P140" s="228"/>
      <c r="Q140" s="228"/>
      <c r="R140" s="228"/>
      <c r="S140" s="228"/>
      <c r="T140" s="39">
        <v>0</v>
      </c>
      <c r="U140" s="229">
        <v>0</v>
      </c>
      <c r="V140" s="229"/>
      <c r="W140" s="229"/>
      <c r="X140" s="229">
        <v>0</v>
      </c>
      <c r="Y140" s="229"/>
      <c r="Z140" s="229"/>
      <c r="AA140" s="229">
        <v>0</v>
      </c>
      <c r="AB140" s="229"/>
      <c r="AC140" s="229"/>
      <c r="AD140" s="24"/>
      <c r="AE140" s="24"/>
      <c r="AF140" s="24"/>
      <c r="AG140" s="24"/>
      <c r="AH140" s="24"/>
      <c r="AI140" s="54"/>
      <c r="AJ140" s="113"/>
      <c r="AK140" s="125">
        <v>0</v>
      </c>
      <c r="AL140" s="125">
        <v>0</v>
      </c>
    </row>
    <row r="141" spans="1:38" ht="15">
      <c r="A141" s="225"/>
      <c r="B141" s="29" t="s">
        <v>33</v>
      </c>
      <c r="C141" s="29"/>
      <c r="D141" s="29"/>
      <c r="E141" s="224"/>
      <c r="F141" s="224"/>
      <c r="G141" s="225"/>
      <c r="H141" s="225"/>
      <c r="I141" s="30"/>
      <c r="J141" s="225"/>
      <c r="K141" s="225"/>
      <c r="L141" s="30"/>
      <c r="M141" s="225"/>
      <c r="N141" s="225"/>
      <c r="O141" s="30"/>
      <c r="P141" s="224"/>
      <c r="Q141" s="224"/>
      <c r="R141" s="224"/>
      <c r="S141" s="224"/>
      <c r="T141" s="31">
        <v>26.3</v>
      </c>
      <c r="U141" s="223">
        <v>26.3</v>
      </c>
      <c r="V141" s="223"/>
      <c r="W141" s="223"/>
      <c r="X141" s="223">
        <v>26.3</v>
      </c>
      <c r="Y141" s="223"/>
      <c r="Z141" s="223"/>
      <c r="AA141" s="223">
        <f>X141</f>
        <v>26.3</v>
      </c>
      <c r="AB141" s="223"/>
      <c r="AC141" s="223"/>
      <c r="AD141" s="108"/>
      <c r="AE141" s="108"/>
      <c r="AF141" s="108"/>
      <c r="AG141" s="108"/>
      <c r="AH141" s="108"/>
      <c r="AI141" s="134"/>
      <c r="AJ141" s="114"/>
      <c r="AK141" s="127">
        <v>0</v>
      </c>
      <c r="AL141" s="127">
        <v>0</v>
      </c>
    </row>
    <row r="142" spans="1:38" ht="18.75" customHeight="1">
      <c r="A142" s="246" t="s">
        <v>40</v>
      </c>
      <c r="B142" s="247"/>
      <c r="C142" s="247"/>
      <c r="D142" s="247"/>
      <c r="E142" s="247"/>
      <c r="F142" s="247"/>
      <c r="G142" s="247"/>
      <c r="H142" s="247"/>
      <c r="I142" s="247"/>
      <c r="J142" s="247"/>
      <c r="K142" s="247"/>
      <c r="L142" s="247"/>
      <c r="M142" s="247"/>
      <c r="N142" s="247"/>
      <c r="O142" s="247"/>
      <c r="P142" s="247"/>
      <c r="Q142" s="247"/>
      <c r="R142" s="247"/>
      <c r="S142" s="247"/>
      <c r="T142" s="247"/>
      <c r="U142" s="247"/>
      <c r="V142" s="247"/>
      <c r="W142" s="247"/>
      <c r="X142" s="247"/>
      <c r="Y142" s="247"/>
      <c r="Z142" s="247"/>
      <c r="AA142" s="247"/>
      <c r="AB142" s="247"/>
      <c r="AC142" s="247"/>
      <c r="AD142" s="247"/>
      <c r="AE142" s="247"/>
      <c r="AF142" s="247"/>
      <c r="AG142" s="247"/>
      <c r="AH142" s="247"/>
      <c r="AI142" s="247"/>
      <c r="AJ142" s="247"/>
      <c r="AK142" s="247"/>
      <c r="AL142" s="248"/>
    </row>
    <row r="143" spans="1:38" ht="120">
      <c r="A143" s="72"/>
      <c r="B143" s="183" t="s">
        <v>161</v>
      </c>
      <c r="C143" s="171" t="s">
        <v>162</v>
      </c>
      <c r="D143" s="171" t="s">
        <v>163</v>
      </c>
      <c r="E143" s="391"/>
      <c r="F143" s="392"/>
      <c r="G143" s="75"/>
      <c r="H143" s="75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174">
        <f>T144+T149+T160</f>
        <v>30999.442</v>
      </c>
      <c r="U143" s="291">
        <f>U144+U149+U160</f>
        <v>31349.220999999998</v>
      </c>
      <c r="V143" s="294"/>
      <c r="W143" s="295"/>
      <c r="X143" s="291">
        <f>X144+X149+X160</f>
        <v>31442.231</v>
      </c>
      <c r="Y143" s="294"/>
      <c r="Z143" s="295"/>
      <c r="AA143" s="291">
        <f>AA144+AA149+AA160</f>
        <v>32196.859000000004</v>
      </c>
      <c r="AB143" s="292"/>
      <c r="AC143" s="293"/>
      <c r="AD143" s="176"/>
      <c r="AE143" s="184"/>
      <c r="AF143" s="184"/>
      <c r="AG143" s="184"/>
      <c r="AH143" s="184"/>
      <c r="AI143" s="184"/>
      <c r="AJ143" s="185"/>
      <c r="AK143" s="175">
        <f>AK144+AK149+AK160</f>
        <v>31648.942</v>
      </c>
      <c r="AL143" s="175">
        <f>AL144+AL149+AL160</f>
        <v>31648.942</v>
      </c>
    </row>
    <row r="144" spans="1:38" ht="74.25" customHeight="1">
      <c r="A144" s="230">
        <v>27</v>
      </c>
      <c r="B144" s="26" t="s">
        <v>100</v>
      </c>
      <c r="C144" s="89" t="s">
        <v>101</v>
      </c>
      <c r="D144" s="89" t="s">
        <v>164</v>
      </c>
      <c r="E144" s="236"/>
      <c r="F144" s="237"/>
      <c r="G144" s="237"/>
      <c r="H144" s="237"/>
      <c r="I144" s="32"/>
      <c r="J144" s="389"/>
      <c r="K144" s="389"/>
      <c r="L144" s="32"/>
      <c r="M144" s="389"/>
      <c r="N144" s="389"/>
      <c r="O144" s="32"/>
      <c r="P144" s="281"/>
      <c r="Q144" s="281"/>
      <c r="R144" s="281"/>
      <c r="S144" s="281"/>
      <c r="T144" s="41">
        <f>T145+T146+T147</f>
        <v>5567.942</v>
      </c>
      <c r="U144" s="265">
        <f>U145+U146+U147</f>
        <v>5543.442</v>
      </c>
      <c r="V144" s="296"/>
      <c r="W144" s="296"/>
      <c r="X144" s="265">
        <f>X145+X146+X147</f>
        <v>5559.04</v>
      </c>
      <c r="Y144" s="296"/>
      <c r="Z144" s="296"/>
      <c r="AA144" s="265">
        <f>AA145+AA146+AA147</f>
        <v>5559.04</v>
      </c>
      <c r="AB144" s="296"/>
      <c r="AC144" s="296"/>
      <c r="AD144" s="3"/>
      <c r="AE144" s="3"/>
      <c r="AF144" s="3"/>
      <c r="AG144" s="3"/>
      <c r="AH144" s="3"/>
      <c r="AI144" s="322" t="s">
        <v>26</v>
      </c>
      <c r="AJ144" s="113"/>
      <c r="AK144" s="126">
        <f>AK145+AK146+AK147</f>
        <v>5567.942</v>
      </c>
      <c r="AL144" s="126">
        <f>AL145+AL146+AL147</f>
        <v>5567.942</v>
      </c>
    </row>
    <row r="145" spans="1:38" ht="20.25" customHeight="1">
      <c r="A145" s="230"/>
      <c r="B145" s="6" t="s">
        <v>8</v>
      </c>
      <c r="C145" s="6"/>
      <c r="D145" s="6"/>
      <c r="E145" s="226"/>
      <c r="F145" s="226"/>
      <c r="G145" s="230"/>
      <c r="H145" s="230"/>
      <c r="I145" s="9"/>
      <c r="J145" s="297"/>
      <c r="K145" s="297"/>
      <c r="L145" s="9"/>
      <c r="M145" s="297"/>
      <c r="N145" s="297"/>
      <c r="O145" s="9"/>
      <c r="P145" s="226"/>
      <c r="Q145" s="226"/>
      <c r="R145" s="226"/>
      <c r="S145" s="226"/>
      <c r="T145" s="6"/>
      <c r="U145" s="226"/>
      <c r="V145" s="226"/>
      <c r="W145" s="226"/>
      <c r="X145" s="226"/>
      <c r="Y145" s="226"/>
      <c r="Z145" s="226"/>
      <c r="AA145" s="226"/>
      <c r="AB145" s="226"/>
      <c r="AC145" s="226"/>
      <c r="AD145" s="3"/>
      <c r="AE145" s="3"/>
      <c r="AF145" s="3"/>
      <c r="AG145" s="3"/>
      <c r="AH145" s="3"/>
      <c r="AI145" s="322"/>
      <c r="AJ145" s="113"/>
      <c r="AK145" s="125"/>
      <c r="AL145" s="125"/>
    </row>
    <row r="146" spans="1:38" ht="18.75" customHeight="1">
      <c r="A146" s="230"/>
      <c r="B146" s="6" t="s">
        <v>9</v>
      </c>
      <c r="C146" s="6"/>
      <c r="D146" s="6"/>
      <c r="E146" s="226"/>
      <c r="F146" s="226"/>
      <c r="G146" s="227">
        <v>4821.5</v>
      </c>
      <c r="H146" s="227"/>
      <c r="I146" s="7"/>
      <c r="J146" s="227">
        <v>4985</v>
      </c>
      <c r="K146" s="227"/>
      <c r="L146" s="7"/>
      <c r="M146" s="227">
        <v>4683.9</v>
      </c>
      <c r="N146" s="227"/>
      <c r="O146" s="7"/>
      <c r="P146" s="228"/>
      <c r="Q146" s="228"/>
      <c r="R146" s="228"/>
      <c r="S146" s="228"/>
      <c r="T146" s="11"/>
      <c r="U146" s="290"/>
      <c r="V146" s="290"/>
      <c r="W146" s="290"/>
      <c r="X146" s="343"/>
      <c r="Y146" s="343"/>
      <c r="Z146" s="343"/>
      <c r="AA146" s="343"/>
      <c r="AB146" s="343"/>
      <c r="AC146" s="343"/>
      <c r="AD146" s="3"/>
      <c r="AE146" s="3">
        <v>-4855.9</v>
      </c>
      <c r="AF146" s="3">
        <v>-4583.9</v>
      </c>
      <c r="AG146" s="3"/>
      <c r="AH146" s="3">
        <v>129.1</v>
      </c>
      <c r="AI146" s="322"/>
      <c r="AJ146" s="113">
        <v>129.1</v>
      </c>
      <c r="AK146" s="125"/>
      <c r="AL146" s="125"/>
    </row>
    <row r="147" spans="1:38" ht="29.25" customHeight="1">
      <c r="A147" s="225"/>
      <c r="B147" s="29" t="s">
        <v>33</v>
      </c>
      <c r="C147" s="29"/>
      <c r="D147" s="29"/>
      <c r="E147" s="224"/>
      <c r="F147" s="224"/>
      <c r="G147" s="390"/>
      <c r="H147" s="390"/>
      <c r="I147" s="33"/>
      <c r="J147" s="347"/>
      <c r="K147" s="347"/>
      <c r="L147" s="33"/>
      <c r="M147" s="347"/>
      <c r="N147" s="347"/>
      <c r="O147" s="33"/>
      <c r="P147" s="353"/>
      <c r="Q147" s="353"/>
      <c r="R147" s="353"/>
      <c r="S147" s="353"/>
      <c r="T147" s="31">
        <v>5567.942</v>
      </c>
      <c r="U147" s="223">
        <v>5543.442</v>
      </c>
      <c r="V147" s="223"/>
      <c r="W147" s="223"/>
      <c r="X147" s="223">
        <v>5559.04</v>
      </c>
      <c r="Y147" s="223"/>
      <c r="Z147" s="223"/>
      <c r="AA147" s="223">
        <f>X147</f>
        <v>5559.04</v>
      </c>
      <c r="AB147" s="223"/>
      <c r="AC147" s="223"/>
      <c r="AD147" s="53"/>
      <c r="AE147" s="53"/>
      <c r="AF147" s="53"/>
      <c r="AG147" s="53"/>
      <c r="AH147" s="53"/>
      <c r="AI147" s="323"/>
      <c r="AJ147" s="114"/>
      <c r="AK147" s="127">
        <v>5567.942</v>
      </c>
      <c r="AL147" s="127">
        <v>5567.942</v>
      </c>
    </row>
    <row r="148" spans="1:245" s="6" customFormat="1" ht="15.75" customHeight="1">
      <c r="A148" s="233" t="s">
        <v>41</v>
      </c>
      <c r="B148" s="234"/>
      <c r="C148" s="234"/>
      <c r="D148" s="234"/>
      <c r="E148" s="234"/>
      <c r="F148" s="234"/>
      <c r="G148" s="234"/>
      <c r="H148" s="234"/>
      <c r="I148" s="234"/>
      <c r="J148" s="234"/>
      <c r="K148" s="234"/>
      <c r="L148" s="234"/>
      <c r="M148" s="234"/>
      <c r="N148" s="234"/>
      <c r="O148" s="234"/>
      <c r="P148" s="234"/>
      <c r="Q148" s="234"/>
      <c r="R148" s="234"/>
      <c r="S148" s="234"/>
      <c r="T148" s="234"/>
      <c r="U148" s="234"/>
      <c r="V148" s="234"/>
      <c r="W148" s="234"/>
      <c r="X148" s="234"/>
      <c r="Y148" s="234"/>
      <c r="Z148" s="234"/>
      <c r="AA148" s="234"/>
      <c r="AB148" s="234"/>
      <c r="AC148" s="234"/>
      <c r="AD148" s="234"/>
      <c r="AE148" s="234"/>
      <c r="AF148" s="234"/>
      <c r="AG148" s="234"/>
      <c r="AH148" s="234"/>
      <c r="AI148" s="234"/>
      <c r="AJ148" s="234"/>
      <c r="AK148" s="234"/>
      <c r="AL148" s="235"/>
      <c r="AM148" s="147"/>
      <c r="AN148" s="147"/>
      <c r="AO148" s="147"/>
      <c r="AP148" s="147"/>
      <c r="AQ148" s="147"/>
      <c r="AR148" s="147"/>
      <c r="AS148" s="147"/>
      <c r="AT148" s="147"/>
      <c r="AU148" s="147"/>
      <c r="AV148" s="147"/>
      <c r="AW148" s="147"/>
      <c r="AX148" s="147"/>
      <c r="AY148" s="147"/>
      <c r="AZ148" s="147"/>
      <c r="BA148" s="147"/>
      <c r="BB148" s="147"/>
      <c r="BC148" s="147"/>
      <c r="BD148" s="147"/>
      <c r="BE148" s="147"/>
      <c r="BF148" s="147"/>
      <c r="BG148" s="147"/>
      <c r="BH148" s="147"/>
      <c r="BI148" s="147"/>
      <c r="BJ148" s="147"/>
      <c r="BK148" s="147"/>
      <c r="BL148" s="147"/>
      <c r="BM148" s="147"/>
      <c r="BN148" s="147"/>
      <c r="BO148" s="147"/>
      <c r="BP148" s="147"/>
      <c r="BQ148" s="147"/>
      <c r="BR148" s="147"/>
      <c r="BS148" s="147"/>
      <c r="BT148" s="147"/>
      <c r="BU148" s="147"/>
      <c r="BV148" s="147"/>
      <c r="BW148" s="147"/>
      <c r="BX148" s="147"/>
      <c r="BY148" s="147"/>
      <c r="BZ148" s="147"/>
      <c r="CA148" s="147"/>
      <c r="CB148" s="147"/>
      <c r="CC148" s="147"/>
      <c r="CD148" s="147"/>
      <c r="CE148" s="147"/>
      <c r="CF148" s="147"/>
      <c r="CG148" s="147"/>
      <c r="CH148" s="147"/>
      <c r="CI148" s="147"/>
      <c r="CJ148" s="147"/>
      <c r="CK148" s="147"/>
      <c r="CL148" s="147"/>
      <c r="CM148" s="147"/>
      <c r="CN148" s="147"/>
      <c r="CO148" s="147"/>
      <c r="CP148" s="147"/>
      <c r="CQ148" s="147"/>
      <c r="CR148" s="147"/>
      <c r="CS148" s="147"/>
      <c r="CT148" s="147"/>
      <c r="CU148" s="147"/>
      <c r="CV148" s="147"/>
      <c r="CW148" s="147"/>
      <c r="CX148" s="147"/>
      <c r="CY148" s="147"/>
      <c r="CZ148" s="147"/>
      <c r="DA148" s="147"/>
      <c r="DB148" s="147"/>
      <c r="DC148" s="147"/>
      <c r="DD148" s="147"/>
      <c r="DE148" s="147"/>
      <c r="DF148" s="147"/>
      <c r="DG148" s="147"/>
      <c r="DH148" s="147"/>
      <c r="DI148" s="147"/>
      <c r="DJ148" s="147"/>
      <c r="DK148" s="147"/>
      <c r="DL148" s="147"/>
      <c r="DM148" s="147"/>
      <c r="DN148" s="147"/>
      <c r="DO148" s="147"/>
      <c r="DP148" s="147"/>
      <c r="DQ148" s="147"/>
      <c r="DR148" s="147"/>
      <c r="DS148" s="147"/>
      <c r="DT148" s="147"/>
      <c r="DU148" s="147"/>
      <c r="DV148" s="147"/>
      <c r="DW148" s="147"/>
      <c r="DX148" s="147"/>
      <c r="DY148" s="147"/>
      <c r="DZ148" s="147"/>
      <c r="EA148" s="147"/>
      <c r="EB148" s="147"/>
      <c r="EC148" s="147"/>
      <c r="ED148" s="147"/>
      <c r="EE148" s="147"/>
      <c r="EF148" s="147"/>
      <c r="EG148" s="147"/>
      <c r="EH148" s="147"/>
      <c r="EI148" s="147"/>
      <c r="EJ148" s="147"/>
      <c r="EK148" s="147"/>
      <c r="EL148" s="147"/>
      <c r="EM148" s="147"/>
      <c r="EN148" s="147"/>
      <c r="EO148" s="147"/>
      <c r="EP148" s="147"/>
      <c r="EQ148" s="147"/>
      <c r="ER148" s="147"/>
      <c r="ES148" s="147"/>
      <c r="ET148" s="147"/>
      <c r="EU148" s="147"/>
      <c r="EV148" s="147"/>
      <c r="EW148" s="147"/>
      <c r="EX148" s="147"/>
      <c r="EY148" s="147"/>
      <c r="EZ148" s="147"/>
      <c r="FA148" s="147"/>
      <c r="FB148" s="147"/>
      <c r="FC148" s="147"/>
      <c r="FD148" s="147"/>
      <c r="FE148" s="147"/>
      <c r="FF148" s="147"/>
      <c r="FG148" s="147"/>
      <c r="FH148" s="147"/>
      <c r="FI148" s="147"/>
      <c r="FJ148" s="147"/>
      <c r="FK148" s="147"/>
      <c r="FL148" s="147"/>
      <c r="FM148" s="147"/>
      <c r="FN148" s="147"/>
      <c r="FO148" s="147"/>
      <c r="FP148" s="147"/>
      <c r="FQ148" s="147"/>
      <c r="FR148" s="147"/>
      <c r="FS148" s="147"/>
      <c r="FT148" s="147"/>
      <c r="FU148" s="147"/>
      <c r="FV148" s="147"/>
      <c r="FW148" s="147"/>
      <c r="FX148" s="147"/>
      <c r="FY148" s="147"/>
      <c r="FZ148" s="147"/>
      <c r="GA148" s="147"/>
      <c r="GB148" s="147"/>
      <c r="GC148" s="147"/>
      <c r="GD148" s="147"/>
      <c r="GE148" s="147"/>
      <c r="GF148" s="147"/>
      <c r="GG148" s="147"/>
      <c r="GH148" s="147"/>
      <c r="GI148" s="147"/>
      <c r="GJ148" s="147"/>
      <c r="GK148" s="147"/>
      <c r="GL148" s="147"/>
      <c r="GM148" s="147"/>
      <c r="GN148" s="147"/>
      <c r="GO148" s="147"/>
      <c r="GP148" s="147"/>
      <c r="GQ148" s="147"/>
      <c r="GR148" s="147"/>
      <c r="GS148" s="147"/>
      <c r="GT148" s="147"/>
      <c r="GU148" s="147"/>
      <c r="GV148" s="147"/>
      <c r="GW148" s="147"/>
      <c r="GX148" s="147"/>
      <c r="GY148" s="147"/>
      <c r="GZ148" s="147"/>
      <c r="HA148" s="147"/>
      <c r="HB148" s="147"/>
      <c r="HC148" s="147"/>
      <c r="HD148" s="147"/>
      <c r="HE148" s="147"/>
      <c r="HF148" s="147"/>
      <c r="HG148" s="147"/>
      <c r="HH148" s="147"/>
      <c r="HI148" s="147"/>
      <c r="HJ148" s="147"/>
      <c r="HK148" s="147"/>
      <c r="HL148" s="147"/>
      <c r="HM148" s="147"/>
      <c r="HN148" s="147"/>
      <c r="HO148" s="147"/>
      <c r="HP148" s="147"/>
      <c r="HQ148" s="147"/>
      <c r="HR148" s="147"/>
      <c r="HS148" s="147"/>
      <c r="HT148" s="147"/>
      <c r="HU148" s="147"/>
      <c r="HV148" s="147"/>
      <c r="HW148" s="147"/>
      <c r="HX148" s="147"/>
      <c r="HY148" s="147"/>
      <c r="HZ148" s="147"/>
      <c r="IA148" s="147"/>
      <c r="IB148" s="147"/>
      <c r="IC148" s="147"/>
      <c r="ID148" s="147"/>
      <c r="IE148" s="147"/>
      <c r="IF148" s="147"/>
      <c r="IG148" s="147"/>
      <c r="IH148" s="147"/>
      <c r="II148" s="147"/>
      <c r="IJ148" s="147"/>
      <c r="IK148" s="147"/>
    </row>
    <row r="149" spans="1:38" ht="29.25" customHeight="1">
      <c r="A149" s="52"/>
      <c r="B149" s="148"/>
      <c r="C149" s="146"/>
      <c r="D149" s="146"/>
      <c r="E149" s="426"/>
      <c r="F149" s="427"/>
      <c r="G149" s="65"/>
      <c r="H149" s="65"/>
      <c r="I149" s="66"/>
      <c r="J149" s="67"/>
      <c r="K149" s="67"/>
      <c r="L149" s="66"/>
      <c r="M149" s="67"/>
      <c r="N149" s="67"/>
      <c r="O149" s="66"/>
      <c r="P149" s="68"/>
      <c r="Q149" s="68"/>
      <c r="R149" s="68"/>
      <c r="S149" s="68"/>
      <c r="T149" s="76">
        <f>T150+T155</f>
        <v>25041.5</v>
      </c>
      <c r="U149" s="282">
        <f>U150+U155</f>
        <v>25223.288</v>
      </c>
      <c r="V149" s="283"/>
      <c r="W149" s="284"/>
      <c r="X149" s="282">
        <f>X150+X155</f>
        <v>25300.7</v>
      </c>
      <c r="Y149" s="283"/>
      <c r="Z149" s="284"/>
      <c r="AA149" s="282">
        <f>AA150+AA155</f>
        <v>26055.328</v>
      </c>
      <c r="AB149" s="283"/>
      <c r="AC149" s="284"/>
      <c r="AD149" s="69"/>
      <c r="AE149" s="70"/>
      <c r="AF149" s="70"/>
      <c r="AG149" s="70"/>
      <c r="AH149" s="70"/>
      <c r="AI149" s="71"/>
      <c r="AJ149" s="115"/>
      <c r="AK149" s="152">
        <f>AK150+AK155</f>
        <v>25691</v>
      </c>
      <c r="AL149" s="152">
        <f>AL150+AL155</f>
        <v>25691</v>
      </c>
    </row>
    <row r="150" spans="1:38" ht="95.25" customHeight="1">
      <c r="A150" s="230">
        <v>28</v>
      </c>
      <c r="B150" s="26" t="s">
        <v>102</v>
      </c>
      <c r="C150" s="89" t="s">
        <v>103</v>
      </c>
      <c r="D150" s="89" t="s">
        <v>168</v>
      </c>
      <c r="E150" s="236"/>
      <c r="F150" s="237"/>
      <c r="G150" s="287"/>
      <c r="H150" s="287"/>
      <c r="I150" s="35"/>
      <c r="J150" s="288"/>
      <c r="K150" s="288"/>
      <c r="L150" s="35"/>
      <c r="M150" s="288"/>
      <c r="N150" s="288"/>
      <c r="O150" s="35"/>
      <c r="P150" s="285"/>
      <c r="Q150" s="285"/>
      <c r="R150" s="285"/>
      <c r="S150" s="285"/>
      <c r="T150" s="41">
        <f>T151+T152+T153</f>
        <v>24588.5</v>
      </c>
      <c r="U150" s="232">
        <f>U151+U152+U153</f>
        <v>24770.288</v>
      </c>
      <c r="V150" s="232"/>
      <c r="W150" s="232"/>
      <c r="X150" s="232">
        <f>X151+X152+X153</f>
        <v>24863.3</v>
      </c>
      <c r="Y150" s="232"/>
      <c r="Z150" s="232"/>
      <c r="AA150" s="232">
        <f>AA151+AA152+AA153</f>
        <v>25617.928</v>
      </c>
      <c r="AB150" s="232"/>
      <c r="AC150" s="232"/>
      <c r="AD150" s="3"/>
      <c r="AE150" s="3"/>
      <c r="AF150" s="3"/>
      <c r="AG150" s="3"/>
      <c r="AH150" s="3"/>
      <c r="AI150" s="322" t="s">
        <v>11</v>
      </c>
      <c r="AJ150" s="113"/>
      <c r="AK150" s="126">
        <f>AK151+AK152+AK153</f>
        <v>25238</v>
      </c>
      <c r="AL150" s="126">
        <f>AL151+AL152+AL153</f>
        <v>25238</v>
      </c>
    </row>
    <row r="151" spans="1:38" ht="19.5" customHeight="1">
      <c r="A151" s="230"/>
      <c r="B151" s="6" t="s">
        <v>8</v>
      </c>
      <c r="C151" s="6"/>
      <c r="D151" s="6"/>
      <c r="E151" s="230"/>
      <c r="F151" s="230"/>
      <c r="G151" s="290"/>
      <c r="H151" s="290"/>
      <c r="I151" s="7"/>
      <c r="J151" s="227"/>
      <c r="K151" s="227"/>
      <c r="L151" s="7"/>
      <c r="M151" s="227"/>
      <c r="N151" s="227"/>
      <c r="O151" s="7"/>
      <c r="P151" s="228"/>
      <c r="Q151" s="228"/>
      <c r="R151" s="228"/>
      <c r="S151" s="228"/>
      <c r="T151" s="27">
        <v>0</v>
      </c>
      <c r="U151" s="260">
        <v>0</v>
      </c>
      <c r="V151" s="260"/>
      <c r="W151" s="260"/>
      <c r="X151" s="260">
        <v>0</v>
      </c>
      <c r="Y151" s="260"/>
      <c r="Z151" s="260"/>
      <c r="AA151" s="260">
        <v>467.4</v>
      </c>
      <c r="AB151" s="260"/>
      <c r="AC151" s="260"/>
      <c r="AD151" s="3"/>
      <c r="AE151" s="3"/>
      <c r="AF151" s="3"/>
      <c r="AG151" s="3"/>
      <c r="AH151" s="3"/>
      <c r="AI151" s="322"/>
      <c r="AJ151" s="113"/>
      <c r="AK151" s="125">
        <v>0</v>
      </c>
      <c r="AL151" s="125">
        <v>0</v>
      </c>
    </row>
    <row r="152" spans="1:38" ht="19.5" customHeight="1">
      <c r="A152" s="230"/>
      <c r="B152" s="6" t="s">
        <v>9</v>
      </c>
      <c r="C152" s="6"/>
      <c r="D152" s="6"/>
      <c r="E152" s="230"/>
      <c r="F152" s="230"/>
      <c r="G152" s="227">
        <v>4821.5</v>
      </c>
      <c r="H152" s="227"/>
      <c r="I152" s="7"/>
      <c r="J152" s="227">
        <v>4985</v>
      </c>
      <c r="K152" s="227"/>
      <c r="L152" s="7"/>
      <c r="M152" s="227">
        <v>4683.9</v>
      </c>
      <c r="N152" s="227"/>
      <c r="O152" s="7"/>
      <c r="P152" s="228"/>
      <c r="Q152" s="228"/>
      <c r="R152" s="228"/>
      <c r="S152" s="228"/>
      <c r="T152" s="27">
        <v>6786.8</v>
      </c>
      <c r="U152" s="260">
        <v>6786.8</v>
      </c>
      <c r="V152" s="260"/>
      <c r="W152" s="260"/>
      <c r="X152" s="260">
        <v>6786.8</v>
      </c>
      <c r="Y152" s="260"/>
      <c r="Z152" s="260"/>
      <c r="AA152" s="260">
        <f>X152+218.23</f>
        <v>7005.03</v>
      </c>
      <c r="AB152" s="260"/>
      <c r="AC152" s="260"/>
      <c r="AD152" s="3">
        <v>-129.10000000000036</v>
      </c>
      <c r="AE152" s="3">
        <v>-100</v>
      </c>
      <c r="AF152" s="3">
        <v>0</v>
      </c>
      <c r="AG152" s="3"/>
      <c r="AH152" s="3">
        <v>4617.9</v>
      </c>
      <c r="AI152" s="322"/>
      <c r="AJ152" s="113"/>
      <c r="AK152" s="125">
        <v>6786.8</v>
      </c>
      <c r="AL152" s="125">
        <v>6786.8</v>
      </c>
    </row>
    <row r="153" spans="1:38" ht="18.75" customHeight="1">
      <c r="A153" s="230"/>
      <c r="B153" s="29" t="s">
        <v>33</v>
      </c>
      <c r="C153" s="25"/>
      <c r="D153" s="25"/>
      <c r="E153" s="226"/>
      <c r="F153" s="226"/>
      <c r="G153" s="230"/>
      <c r="H153" s="230"/>
      <c r="I153" s="6"/>
      <c r="J153" s="230"/>
      <c r="K153" s="230"/>
      <c r="L153" s="6"/>
      <c r="M153" s="230"/>
      <c r="N153" s="230"/>
      <c r="O153" s="6"/>
      <c r="P153" s="226"/>
      <c r="Q153" s="226"/>
      <c r="R153" s="226"/>
      <c r="S153" s="226"/>
      <c r="T153" s="27">
        <v>17801.7</v>
      </c>
      <c r="U153" s="260">
        <v>17983.488</v>
      </c>
      <c r="V153" s="260"/>
      <c r="W153" s="260"/>
      <c r="X153" s="260">
        <v>18076.5</v>
      </c>
      <c r="Y153" s="260"/>
      <c r="Z153" s="260"/>
      <c r="AA153" s="260">
        <f>X153+68.998</f>
        <v>18145.498</v>
      </c>
      <c r="AB153" s="260"/>
      <c r="AC153" s="260"/>
      <c r="AD153" s="3"/>
      <c r="AE153" s="3"/>
      <c r="AF153" s="3"/>
      <c r="AG153" s="3"/>
      <c r="AH153" s="3"/>
      <c r="AI153" s="322"/>
      <c r="AJ153" s="113"/>
      <c r="AK153" s="125">
        <v>18451.2</v>
      </c>
      <c r="AL153" s="125">
        <v>18451.2</v>
      </c>
    </row>
    <row r="154" spans="1:38" ht="15" customHeight="1" hidden="1">
      <c r="A154" s="5"/>
      <c r="B154" s="6"/>
      <c r="C154" s="6"/>
      <c r="D154" s="6"/>
      <c r="E154" s="6"/>
      <c r="F154" s="6"/>
      <c r="G154" s="5"/>
      <c r="H154" s="5"/>
      <c r="I154" s="6"/>
      <c r="J154" s="5"/>
      <c r="K154" s="5"/>
      <c r="L154" s="6"/>
      <c r="M154" s="5"/>
      <c r="N154" s="5"/>
      <c r="O154" s="6"/>
      <c r="P154" s="230"/>
      <c r="Q154" s="230"/>
      <c r="R154" s="6"/>
      <c r="S154" s="6"/>
      <c r="T154" s="6"/>
      <c r="U154" s="230">
        <v>4821.5</v>
      </c>
      <c r="V154" s="230"/>
      <c r="W154" s="6"/>
      <c r="X154" s="230">
        <v>4985</v>
      </c>
      <c r="Y154" s="230"/>
      <c r="Z154" s="6"/>
      <c r="AA154" s="230">
        <v>4683.9</v>
      </c>
      <c r="AB154" s="230"/>
      <c r="AC154" s="230"/>
      <c r="AD154" s="3"/>
      <c r="AE154" s="3"/>
      <c r="AF154" s="3"/>
      <c r="AG154" s="3"/>
      <c r="AH154" s="3"/>
      <c r="AI154" s="22"/>
      <c r="AJ154" s="113"/>
      <c r="AK154" s="122"/>
      <c r="AL154" s="122"/>
    </row>
    <row r="155" spans="1:38" ht="66" customHeight="1">
      <c r="A155" s="230">
        <v>29</v>
      </c>
      <c r="B155" s="26" t="s">
        <v>104</v>
      </c>
      <c r="C155" s="99" t="s">
        <v>105</v>
      </c>
      <c r="D155" s="99" t="s">
        <v>165</v>
      </c>
      <c r="E155" s="236"/>
      <c r="F155" s="237"/>
      <c r="G155" s="287"/>
      <c r="H155" s="287"/>
      <c r="I155" s="35"/>
      <c r="J155" s="288"/>
      <c r="K155" s="288"/>
      <c r="L155" s="35"/>
      <c r="M155" s="288"/>
      <c r="N155" s="288"/>
      <c r="O155" s="35"/>
      <c r="P155" s="285"/>
      <c r="Q155" s="285"/>
      <c r="R155" s="285"/>
      <c r="S155" s="285"/>
      <c r="T155" s="41">
        <f>T156+T157+T158</f>
        <v>453</v>
      </c>
      <c r="U155" s="232">
        <f>U156+U157+U158</f>
        <v>453</v>
      </c>
      <c r="V155" s="232"/>
      <c r="W155" s="232"/>
      <c r="X155" s="232">
        <f>X156+X157+X158</f>
        <v>437.4</v>
      </c>
      <c r="Y155" s="232"/>
      <c r="Z155" s="232"/>
      <c r="AA155" s="232">
        <f>AA156+AA157+AA158</f>
        <v>437.4</v>
      </c>
      <c r="AB155" s="232"/>
      <c r="AC155" s="232"/>
      <c r="AD155" s="24"/>
      <c r="AE155" s="24"/>
      <c r="AF155" s="24"/>
      <c r="AG155" s="24"/>
      <c r="AH155" s="24"/>
      <c r="AI155" s="57"/>
      <c r="AJ155" s="113"/>
      <c r="AK155" s="126">
        <f>AK156+AK157+AK158</f>
        <v>453</v>
      </c>
      <c r="AL155" s="126">
        <f>AL156+AL157+AL158</f>
        <v>453</v>
      </c>
    </row>
    <row r="156" spans="1:38" ht="15" customHeight="1">
      <c r="A156" s="230"/>
      <c r="B156" s="6" t="s">
        <v>8</v>
      </c>
      <c r="C156" s="6"/>
      <c r="D156" s="6"/>
      <c r="E156" s="230"/>
      <c r="F156" s="230"/>
      <c r="G156" s="290"/>
      <c r="H156" s="290"/>
      <c r="I156" s="7"/>
      <c r="J156" s="227"/>
      <c r="K156" s="227"/>
      <c r="L156" s="7"/>
      <c r="M156" s="227"/>
      <c r="N156" s="227"/>
      <c r="O156" s="7"/>
      <c r="P156" s="228"/>
      <c r="Q156" s="228"/>
      <c r="R156" s="228"/>
      <c r="S156" s="228"/>
      <c r="T156" s="27">
        <v>0</v>
      </c>
      <c r="U156" s="260">
        <v>0</v>
      </c>
      <c r="V156" s="260"/>
      <c r="W156" s="260"/>
      <c r="X156" s="260">
        <v>0</v>
      </c>
      <c r="Y156" s="260"/>
      <c r="Z156" s="260"/>
      <c r="AA156" s="260">
        <v>0</v>
      </c>
      <c r="AB156" s="260"/>
      <c r="AC156" s="260"/>
      <c r="AD156" s="24"/>
      <c r="AE156" s="24"/>
      <c r="AF156" s="24"/>
      <c r="AG156" s="24"/>
      <c r="AH156" s="24"/>
      <c r="AI156" s="57"/>
      <c r="AJ156" s="113"/>
      <c r="AK156" s="125">
        <v>0</v>
      </c>
      <c r="AL156" s="125">
        <v>0</v>
      </c>
    </row>
    <row r="157" spans="1:38" ht="15" customHeight="1">
      <c r="A157" s="230"/>
      <c r="B157" s="6" t="s">
        <v>9</v>
      </c>
      <c r="C157" s="6"/>
      <c r="D157" s="6"/>
      <c r="E157" s="230"/>
      <c r="F157" s="230"/>
      <c r="G157" s="227">
        <v>4821.5</v>
      </c>
      <c r="H157" s="227"/>
      <c r="I157" s="7"/>
      <c r="J157" s="227">
        <v>4985</v>
      </c>
      <c r="K157" s="227"/>
      <c r="L157" s="7"/>
      <c r="M157" s="227">
        <v>4683.9</v>
      </c>
      <c r="N157" s="227"/>
      <c r="O157" s="7"/>
      <c r="P157" s="228"/>
      <c r="Q157" s="228"/>
      <c r="R157" s="228"/>
      <c r="S157" s="228"/>
      <c r="T157" s="27">
        <v>0</v>
      </c>
      <c r="U157" s="260">
        <v>0</v>
      </c>
      <c r="V157" s="260"/>
      <c r="W157" s="260"/>
      <c r="X157" s="260">
        <v>0</v>
      </c>
      <c r="Y157" s="260"/>
      <c r="Z157" s="260"/>
      <c r="AA157" s="260">
        <v>0</v>
      </c>
      <c r="AB157" s="260"/>
      <c r="AC157" s="260"/>
      <c r="AD157" s="24"/>
      <c r="AE157" s="24"/>
      <c r="AF157" s="24"/>
      <c r="AG157" s="24"/>
      <c r="AH157" s="24"/>
      <c r="AI157" s="57"/>
      <c r="AJ157" s="113"/>
      <c r="AK157" s="125">
        <v>0</v>
      </c>
      <c r="AL157" s="125">
        <v>0</v>
      </c>
    </row>
    <row r="158" spans="1:38" ht="21" customHeight="1">
      <c r="A158" s="225"/>
      <c r="B158" s="29" t="s">
        <v>33</v>
      </c>
      <c r="C158" s="29"/>
      <c r="D158" s="29"/>
      <c r="E158" s="224"/>
      <c r="F158" s="224"/>
      <c r="G158" s="225"/>
      <c r="H158" s="225"/>
      <c r="I158" s="30"/>
      <c r="J158" s="225"/>
      <c r="K158" s="225"/>
      <c r="L158" s="30"/>
      <c r="M158" s="225"/>
      <c r="N158" s="225"/>
      <c r="O158" s="30"/>
      <c r="P158" s="224"/>
      <c r="Q158" s="224"/>
      <c r="R158" s="224"/>
      <c r="S158" s="224"/>
      <c r="T158" s="31">
        <v>453</v>
      </c>
      <c r="U158" s="223">
        <v>453</v>
      </c>
      <c r="V158" s="223"/>
      <c r="W158" s="223"/>
      <c r="X158" s="223">
        <v>437.4</v>
      </c>
      <c r="Y158" s="223"/>
      <c r="Z158" s="223"/>
      <c r="AA158" s="223">
        <f>X158</f>
        <v>437.4</v>
      </c>
      <c r="AB158" s="223"/>
      <c r="AC158" s="223"/>
      <c r="AD158" s="108"/>
      <c r="AE158" s="108"/>
      <c r="AF158" s="108"/>
      <c r="AG158" s="108"/>
      <c r="AH158" s="108"/>
      <c r="AI158" s="134"/>
      <c r="AJ158" s="114"/>
      <c r="AK158" s="127">
        <v>453</v>
      </c>
      <c r="AL158" s="127">
        <v>453</v>
      </c>
    </row>
    <row r="159" spans="1:38" ht="14.25" customHeight="1">
      <c r="A159" s="233" t="s">
        <v>42</v>
      </c>
      <c r="B159" s="234"/>
      <c r="C159" s="234"/>
      <c r="D159" s="234"/>
      <c r="E159" s="234"/>
      <c r="F159" s="234"/>
      <c r="G159" s="234"/>
      <c r="H159" s="234"/>
      <c r="I159" s="234"/>
      <c r="J159" s="234"/>
      <c r="K159" s="234"/>
      <c r="L159" s="234"/>
      <c r="M159" s="234"/>
      <c r="N159" s="234"/>
      <c r="O159" s="234"/>
      <c r="P159" s="234"/>
      <c r="Q159" s="234"/>
      <c r="R159" s="234"/>
      <c r="S159" s="234"/>
      <c r="T159" s="234"/>
      <c r="U159" s="234"/>
      <c r="V159" s="234"/>
      <c r="W159" s="234"/>
      <c r="X159" s="234"/>
      <c r="Y159" s="234"/>
      <c r="Z159" s="234"/>
      <c r="AA159" s="234"/>
      <c r="AB159" s="234"/>
      <c r="AC159" s="234"/>
      <c r="AD159" s="234"/>
      <c r="AE159" s="234"/>
      <c r="AF159" s="234"/>
      <c r="AG159" s="234"/>
      <c r="AH159" s="234"/>
      <c r="AI159" s="234"/>
      <c r="AJ159" s="234"/>
      <c r="AK159" s="234"/>
      <c r="AL159" s="235"/>
    </row>
    <row r="160" spans="1:38" ht="14.25">
      <c r="A160" s="79"/>
      <c r="B160" s="48"/>
      <c r="C160" s="48"/>
      <c r="D160" s="48"/>
      <c r="E160" s="255"/>
      <c r="F160" s="256"/>
      <c r="G160" s="77"/>
      <c r="H160" s="77"/>
      <c r="I160" s="77"/>
      <c r="J160" s="77"/>
      <c r="K160" s="77"/>
      <c r="L160" s="77"/>
      <c r="M160" s="77"/>
      <c r="N160" s="77"/>
      <c r="O160" s="77"/>
      <c r="P160" s="77"/>
      <c r="Q160" s="77"/>
      <c r="R160" s="77"/>
      <c r="S160" s="77"/>
      <c r="T160" s="135">
        <f>T161+T165</f>
        <v>390</v>
      </c>
      <c r="U160" s="240">
        <f>U161+U165</f>
        <v>582.491</v>
      </c>
      <c r="V160" s="257"/>
      <c r="W160" s="256"/>
      <c r="X160" s="240">
        <f>X161+X165</f>
        <v>582.491</v>
      </c>
      <c r="Y160" s="257"/>
      <c r="Z160" s="256"/>
      <c r="AA160" s="240">
        <f>AA161+AA165</f>
        <v>582.491</v>
      </c>
      <c r="AB160" s="241"/>
      <c r="AC160" s="242"/>
      <c r="AD160" s="131"/>
      <c r="AE160" s="79"/>
      <c r="AF160" s="79"/>
      <c r="AG160" s="79"/>
      <c r="AH160" s="79"/>
      <c r="AI160" s="79"/>
      <c r="AJ160" s="48"/>
      <c r="AK160" s="153">
        <f>AK161+AK165</f>
        <v>390</v>
      </c>
      <c r="AL160" s="153">
        <f>AL161+AL165</f>
        <v>390</v>
      </c>
    </row>
    <row r="161" spans="1:38" ht="78" customHeight="1">
      <c r="A161" s="230">
        <v>30</v>
      </c>
      <c r="B161" s="26" t="s">
        <v>106</v>
      </c>
      <c r="C161" s="89" t="s">
        <v>166</v>
      </c>
      <c r="D161" s="89" t="s">
        <v>167</v>
      </c>
      <c r="E161" s="236"/>
      <c r="F161" s="237"/>
      <c r="G161" s="237"/>
      <c r="H161" s="237"/>
      <c r="I161" s="32"/>
      <c r="J161" s="389"/>
      <c r="K161" s="389"/>
      <c r="L161" s="32"/>
      <c r="M161" s="389"/>
      <c r="N161" s="389"/>
      <c r="O161" s="32"/>
      <c r="P161" s="281"/>
      <c r="Q161" s="281"/>
      <c r="R161" s="281"/>
      <c r="S161" s="281"/>
      <c r="T161" s="42">
        <f>T162+T163+T164</f>
        <v>100</v>
      </c>
      <c r="U161" s="232">
        <f>U162+U163+U164</f>
        <v>100</v>
      </c>
      <c r="V161" s="232"/>
      <c r="W161" s="232"/>
      <c r="X161" s="232">
        <f>X162+X163+X164</f>
        <v>100</v>
      </c>
      <c r="Y161" s="232"/>
      <c r="Z161" s="232"/>
      <c r="AA161" s="232">
        <f>AA162+AA163+AA164</f>
        <v>100</v>
      </c>
      <c r="AB161" s="232"/>
      <c r="AC161" s="232"/>
      <c r="AD161" s="3"/>
      <c r="AE161" s="3"/>
      <c r="AF161" s="3"/>
      <c r="AG161" s="3"/>
      <c r="AH161" s="3"/>
      <c r="AI161" s="322" t="s">
        <v>27</v>
      </c>
      <c r="AJ161" s="113"/>
      <c r="AK161" s="126">
        <f>AK162+AK163+AK164</f>
        <v>100</v>
      </c>
      <c r="AL161" s="126">
        <f>AL162+AL163+AL164</f>
        <v>100</v>
      </c>
    </row>
    <row r="162" spans="1:38" ht="20.25" customHeight="1">
      <c r="A162" s="230"/>
      <c r="B162" s="6" t="s">
        <v>8</v>
      </c>
      <c r="C162" s="6"/>
      <c r="D162" s="6"/>
      <c r="E162" s="230"/>
      <c r="F162" s="230"/>
      <c r="G162" s="230"/>
      <c r="H162" s="230"/>
      <c r="I162" s="9"/>
      <c r="J162" s="297"/>
      <c r="K162" s="297"/>
      <c r="L162" s="9"/>
      <c r="M162" s="297"/>
      <c r="N162" s="297"/>
      <c r="O162" s="9"/>
      <c r="P162" s="226"/>
      <c r="Q162" s="226"/>
      <c r="R162" s="226"/>
      <c r="S162" s="226"/>
      <c r="T162" s="6"/>
      <c r="U162" s="226"/>
      <c r="V162" s="226"/>
      <c r="W162" s="226"/>
      <c r="X162" s="226"/>
      <c r="Y162" s="226"/>
      <c r="Z162" s="226"/>
      <c r="AA162" s="226"/>
      <c r="AB162" s="226"/>
      <c r="AC162" s="226"/>
      <c r="AD162" s="3"/>
      <c r="AE162" s="3"/>
      <c r="AF162" s="3"/>
      <c r="AG162" s="3"/>
      <c r="AH162" s="3"/>
      <c r="AI162" s="322"/>
      <c r="AJ162" s="113"/>
      <c r="AK162" s="125"/>
      <c r="AL162" s="125"/>
    </row>
    <row r="163" spans="1:38" ht="21" customHeight="1">
      <c r="A163" s="230"/>
      <c r="B163" s="6" t="s">
        <v>9</v>
      </c>
      <c r="C163" s="6"/>
      <c r="D163" s="6"/>
      <c r="E163" s="230"/>
      <c r="F163" s="230"/>
      <c r="G163" s="227">
        <v>86232.6</v>
      </c>
      <c r="H163" s="227"/>
      <c r="I163" s="7"/>
      <c r="J163" s="227">
        <v>89163</v>
      </c>
      <c r="K163" s="227"/>
      <c r="L163" s="7"/>
      <c r="M163" s="227">
        <v>85255.6</v>
      </c>
      <c r="N163" s="227"/>
      <c r="O163" s="7"/>
      <c r="P163" s="228"/>
      <c r="Q163" s="228"/>
      <c r="R163" s="228"/>
      <c r="S163" s="228"/>
      <c r="T163" s="11"/>
      <c r="U163" s="290"/>
      <c r="V163" s="290"/>
      <c r="W163" s="290"/>
      <c r="X163" s="290"/>
      <c r="Y163" s="290"/>
      <c r="Z163" s="290"/>
      <c r="AA163" s="290"/>
      <c r="AB163" s="290"/>
      <c r="AC163" s="290"/>
      <c r="AD163" s="3">
        <v>-4261</v>
      </c>
      <c r="AE163" s="3">
        <v>0</v>
      </c>
      <c r="AF163" s="3">
        <v>0</v>
      </c>
      <c r="AG163" s="3"/>
      <c r="AH163" s="3">
        <v>81971.6</v>
      </c>
      <c r="AI163" s="322"/>
      <c r="AJ163" s="113">
        <v>81971.6</v>
      </c>
      <c r="AK163" s="125"/>
      <c r="AL163" s="125"/>
    </row>
    <row r="164" spans="1:38" ht="18" customHeight="1">
      <c r="A164" s="230"/>
      <c r="B164" s="29" t="s">
        <v>33</v>
      </c>
      <c r="C164" s="29"/>
      <c r="D164" s="29"/>
      <c r="E164" s="230"/>
      <c r="F164" s="230"/>
      <c r="G164" s="230"/>
      <c r="H164" s="230"/>
      <c r="I164" s="9"/>
      <c r="J164" s="297"/>
      <c r="K164" s="297"/>
      <c r="L164" s="9"/>
      <c r="M164" s="297"/>
      <c r="N164" s="297"/>
      <c r="O164" s="9"/>
      <c r="P164" s="226"/>
      <c r="Q164" s="226"/>
      <c r="R164" s="226"/>
      <c r="S164" s="226"/>
      <c r="T164" s="27">
        <v>100</v>
      </c>
      <c r="U164" s="260">
        <v>100</v>
      </c>
      <c r="V164" s="260"/>
      <c r="W164" s="260"/>
      <c r="X164" s="260">
        <v>100</v>
      </c>
      <c r="Y164" s="260"/>
      <c r="Z164" s="260"/>
      <c r="AA164" s="260">
        <f>X164</f>
        <v>100</v>
      </c>
      <c r="AB164" s="260"/>
      <c r="AC164" s="260"/>
      <c r="AD164" s="3"/>
      <c r="AE164" s="3"/>
      <c r="AF164" s="3"/>
      <c r="AG164" s="3"/>
      <c r="AH164" s="3"/>
      <c r="AI164" s="322"/>
      <c r="AJ164" s="113"/>
      <c r="AK164" s="125">
        <v>100</v>
      </c>
      <c r="AL164" s="125">
        <v>100</v>
      </c>
    </row>
    <row r="165" spans="1:38" ht="62.25" customHeight="1">
      <c r="A165" s="230">
        <v>31</v>
      </c>
      <c r="B165" s="26" t="s">
        <v>107</v>
      </c>
      <c r="C165" s="100" t="s">
        <v>169</v>
      </c>
      <c r="D165" s="100" t="s">
        <v>170</v>
      </c>
      <c r="E165" s="258"/>
      <c r="F165" s="230"/>
      <c r="G165" s="230"/>
      <c r="H165" s="230"/>
      <c r="I165" s="9"/>
      <c r="J165" s="297"/>
      <c r="K165" s="297"/>
      <c r="L165" s="9"/>
      <c r="M165" s="297"/>
      <c r="N165" s="297"/>
      <c r="O165" s="9"/>
      <c r="P165" s="226"/>
      <c r="Q165" s="226"/>
      <c r="R165" s="226"/>
      <c r="S165" s="226"/>
      <c r="T165" s="42">
        <f>T166+T167+T168</f>
        <v>290</v>
      </c>
      <c r="U165" s="232">
        <f>U166+U167+U168</f>
        <v>482.491</v>
      </c>
      <c r="V165" s="232"/>
      <c r="W165" s="232"/>
      <c r="X165" s="232">
        <f>X166+X167+X168</f>
        <v>482.491</v>
      </c>
      <c r="Y165" s="232"/>
      <c r="Z165" s="232"/>
      <c r="AA165" s="232">
        <f>AA166+AA167+AA168</f>
        <v>482.491</v>
      </c>
      <c r="AB165" s="232"/>
      <c r="AC165" s="232"/>
      <c r="AD165" s="3"/>
      <c r="AE165" s="3"/>
      <c r="AF165" s="3"/>
      <c r="AG165" s="3"/>
      <c r="AH165" s="3"/>
      <c r="AI165" s="322" t="s">
        <v>11</v>
      </c>
      <c r="AJ165" s="113"/>
      <c r="AK165" s="126">
        <f>AK166+AK167+AK168</f>
        <v>290</v>
      </c>
      <c r="AL165" s="126">
        <f>AL166+AL167+AL168</f>
        <v>290</v>
      </c>
    </row>
    <row r="166" spans="1:38" ht="21" customHeight="1">
      <c r="A166" s="230"/>
      <c r="B166" s="6" t="s">
        <v>8</v>
      </c>
      <c r="C166" s="6"/>
      <c r="D166" s="6"/>
      <c r="E166" s="226"/>
      <c r="F166" s="226"/>
      <c r="G166" s="230"/>
      <c r="H166" s="230"/>
      <c r="I166" s="9"/>
      <c r="J166" s="297"/>
      <c r="K166" s="297"/>
      <c r="L166" s="9"/>
      <c r="M166" s="297"/>
      <c r="N166" s="297"/>
      <c r="O166" s="9"/>
      <c r="P166" s="226"/>
      <c r="Q166" s="226"/>
      <c r="R166" s="226"/>
      <c r="S166" s="226"/>
      <c r="T166" s="6"/>
      <c r="U166" s="226"/>
      <c r="V166" s="226"/>
      <c r="W166" s="226"/>
      <c r="X166" s="226"/>
      <c r="Y166" s="226"/>
      <c r="Z166" s="226"/>
      <c r="AA166" s="226"/>
      <c r="AB166" s="226"/>
      <c r="AC166" s="226"/>
      <c r="AD166" s="3"/>
      <c r="AE166" s="3"/>
      <c r="AF166" s="3"/>
      <c r="AG166" s="3"/>
      <c r="AH166" s="3"/>
      <c r="AI166" s="322"/>
      <c r="AJ166" s="113"/>
      <c r="AK166" s="125"/>
      <c r="AL166" s="125"/>
    </row>
    <row r="167" spans="1:38" ht="19.5" customHeight="1">
      <c r="A167" s="230"/>
      <c r="B167" s="6" t="s">
        <v>9</v>
      </c>
      <c r="C167" s="6"/>
      <c r="D167" s="6"/>
      <c r="E167" s="226"/>
      <c r="F167" s="226"/>
      <c r="G167" s="227">
        <v>8033.7</v>
      </c>
      <c r="H167" s="227"/>
      <c r="I167" s="7"/>
      <c r="J167" s="227">
        <v>8361.7</v>
      </c>
      <c r="K167" s="227"/>
      <c r="L167" s="7"/>
      <c r="M167" s="227">
        <v>7996.4</v>
      </c>
      <c r="N167" s="227"/>
      <c r="O167" s="7"/>
      <c r="P167" s="228"/>
      <c r="Q167" s="228"/>
      <c r="R167" s="228"/>
      <c r="S167" s="228"/>
      <c r="T167" s="11"/>
      <c r="U167" s="290"/>
      <c r="V167" s="290"/>
      <c r="W167" s="290"/>
      <c r="X167" s="290"/>
      <c r="Y167" s="290"/>
      <c r="Z167" s="290"/>
      <c r="AA167" s="290"/>
      <c r="AB167" s="290"/>
      <c r="AC167" s="290"/>
      <c r="AD167" s="3">
        <v>4261.000000000001</v>
      </c>
      <c r="AE167" s="3">
        <v>0</v>
      </c>
      <c r="AF167" s="3">
        <v>0</v>
      </c>
      <c r="AG167" s="3"/>
      <c r="AH167" s="3">
        <v>12294.7</v>
      </c>
      <c r="AI167" s="322"/>
      <c r="AJ167" s="113"/>
      <c r="AK167" s="125"/>
      <c r="AL167" s="125"/>
    </row>
    <row r="168" spans="1:38" ht="24.75" customHeight="1">
      <c r="A168" s="225"/>
      <c r="B168" s="29" t="s">
        <v>33</v>
      </c>
      <c r="C168" s="29"/>
      <c r="D168" s="29"/>
      <c r="E168" s="224"/>
      <c r="F168" s="224"/>
      <c r="G168" s="225"/>
      <c r="H168" s="225"/>
      <c r="I168" s="30"/>
      <c r="J168" s="225"/>
      <c r="K168" s="225"/>
      <c r="L168" s="30"/>
      <c r="M168" s="225"/>
      <c r="N168" s="225"/>
      <c r="O168" s="30"/>
      <c r="P168" s="224"/>
      <c r="Q168" s="224"/>
      <c r="R168" s="224"/>
      <c r="S168" s="224"/>
      <c r="T168" s="31">
        <v>290</v>
      </c>
      <c r="U168" s="223">
        <v>482.491</v>
      </c>
      <c r="V168" s="223"/>
      <c r="W168" s="223"/>
      <c r="X168" s="223">
        <v>482.491</v>
      </c>
      <c r="Y168" s="223"/>
      <c r="Z168" s="223"/>
      <c r="AA168" s="223">
        <f>X168</f>
        <v>482.491</v>
      </c>
      <c r="AB168" s="223"/>
      <c r="AC168" s="223"/>
      <c r="AD168" s="108"/>
      <c r="AE168" s="108"/>
      <c r="AF168" s="108"/>
      <c r="AG168" s="108"/>
      <c r="AH168" s="108"/>
      <c r="AI168" s="323"/>
      <c r="AJ168" s="114"/>
      <c r="AK168" s="127">
        <v>290</v>
      </c>
      <c r="AL168" s="127">
        <v>290</v>
      </c>
    </row>
    <row r="169" spans="1:38" ht="18.75" customHeight="1">
      <c r="A169" s="246" t="s">
        <v>43</v>
      </c>
      <c r="B169" s="247"/>
      <c r="C169" s="247"/>
      <c r="D169" s="247"/>
      <c r="E169" s="247"/>
      <c r="F169" s="247"/>
      <c r="G169" s="247"/>
      <c r="H169" s="247"/>
      <c r="I169" s="247"/>
      <c r="J169" s="247"/>
      <c r="K169" s="247"/>
      <c r="L169" s="247"/>
      <c r="M169" s="247"/>
      <c r="N169" s="247"/>
      <c r="O169" s="247"/>
      <c r="P169" s="247"/>
      <c r="Q169" s="247"/>
      <c r="R169" s="247"/>
      <c r="S169" s="247"/>
      <c r="T169" s="247"/>
      <c r="U169" s="247"/>
      <c r="V169" s="247"/>
      <c r="W169" s="247"/>
      <c r="X169" s="247"/>
      <c r="Y169" s="247"/>
      <c r="Z169" s="247"/>
      <c r="AA169" s="247"/>
      <c r="AB169" s="247"/>
      <c r="AC169" s="247"/>
      <c r="AD169" s="247"/>
      <c r="AE169" s="247"/>
      <c r="AF169" s="247"/>
      <c r="AG169" s="247"/>
      <c r="AH169" s="247"/>
      <c r="AI169" s="247"/>
      <c r="AJ169" s="247"/>
      <c r="AK169" s="247"/>
      <c r="AL169" s="248"/>
    </row>
    <row r="170" spans="1:38" ht="90">
      <c r="A170" s="161"/>
      <c r="B170" s="171" t="s">
        <v>171</v>
      </c>
      <c r="C170" s="171" t="s">
        <v>172</v>
      </c>
      <c r="D170" s="171" t="s">
        <v>173</v>
      </c>
      <c r="E170" s="393"/>
      <c r="F170" s="394"/>
      <c r="G170" s="75"/>
      <c r="H170" s="75"/>
      <c r="I170" s="75"/>
      <c r="J170" s="75"/>
      <c r="K170" s="75"/>
      <c r="L170" s="75"/>
      <c r="M170" s="75"/>
      <c r="N170" s="75"/>
      <c r="O170" s="75"/>
      <c r="P170" s="75"/>
      <c r="Q170" s="75"/>
      <c r="R170" s="75"/>
      <c r="S170" s="75"/>
      <c r="T170" s="187">
        <f>T172+T186+T197</f>
        <v>26590.36</v>
      </c>
      <c r="U170" s="274">
        <f>U172+U186+U197</f>
        <v>21095.739999999998</v>
      </c>
      <c r="V170" s="397"/>
      <c r="W170" s="398"/>
      <c r="X170" s="274">
        <f>X172+X186+X197</f>
        <v>21371.92</v>
      </c>
      <c r="Y170" s="397"/>
      <c r="Z170" s="398"/>
      <c r="AA170" s="274">
        <f>AA172+AA186+AA197</f>
        <v>27237.61</v>
      </c>
      <c r="AB170" s="275"/>
      <c r="AC170" s="276"/>
      <c r="AD170" s="189"/>
      <c r="AE170" s="190"/>
      <c r="AF170" s="190"/>
      <c r="AG170" s="190"/>
      <c r="AH170" s="190"/>
      <c r="AI170" s="190"/>
      <c r="AJ170" s="191"/>
      <c r="AK170" s="188">
        <f>AK172+AK186+AK197</f>
        <v>43094.26</v>
      </c>
      <c r="AL170" s="188">
        <f>AL172+AL186+AL197</f>
        <v>34455.1</v>
      </c>
    </row>
    <row r="171" spans="1:38" ht="14.25" customHeight="1">
      <c r="A171" s="233" t="s">
        <v>44</v>
      </c>
      <c r="B171" s="234"/>
      <c r="C171" s="234"/>
      <c r="D171" s="234"/>
      <c r="E171" s="234"/>
      <c r="F171" s="234"/>
      <c r="G171" s="234"/>
      <c r="H171" s="234"/>
      <c r="I171" s="234"/>
      <c r="J171" s="234"/>
      <c r="K171" s="234"/>
      <c r="L171" s="234"/>
      <c r="M171" s="234"/>
      <c r="N171" s="234"/>
      <c r="O171" s="234"/>
      <c r="P171" s="234"/>
      <c r="Q171" s="234"/>
      <c r="R171" s="234"/>
      <c r="S171" s="234"/>
      <c r="T171" s="234"/>
      <c r="U171" s="234"/>
      <c r="V171" s="234"/>
      <c r="W171" s="234"/>
      <c r="X171" s="234"/>
      <c r="Y171" s="234"/>
      <c r="Z171" s="234"/>
      <c r="AA171" s="234"/>
      <c r="AB171" s="234"/>
      <c r="AC171" s="234"/>
      <c r="AD171" s="234"/>
      <c r="AE171" s="234"/>
      <c r="AF171" s="234"/>
      <c r="AG171" s="234"/>
      <c r="AH171" s="234"/>
      <c r="AI171" s="234"/>
      <c r="AJ171" s="234"/>
      <c r="AK171" s="234"/>
      <c r="AL171" s="235"/>
    </row>
    <row r="172" spans="1:38" ht="15">
      <c r="A172" s="79"/>
      <c r="B172" s="171"/>
      <c r="C172" s="171"/>
      <c r="D172" s="48"/>
      <c r="E172" s="255"/>
      <c r="F172" s="256"/>
      <c r="G172" s="77"/>
      <c r="H172" s="77"/>
      <c r="I172" s="77"/>
      <c r="J172" s="77"/>
      <c r="K172" s="77"/>
      <c r="L172" s="77"/>
      <c r="M172" s="77"/>
      <c r="N172" s="77"/>
      <c r="O172" s="77"/>
      <c r="P172" s="77"/>
      <c r="Q172" s="77"/>
      <c r="R172" s="77"/>
      <c r="S172" s="77"/>
      <c r="T172" s="149">
        <f>T173+T181</f>
        <v>14302.86</v>
      </c>
      <c r="U172" s="240">
        <f>U173+U181+U177</f>
        <v>17986.239999999998</v>
      </c>
      <c r="V172" s="257"/>
      <c r="W172" s="256"/>
      <c r="X172" s="240">
        <f>X173+X181+X177</f>
        <v>17848.82</v>
      </c>
      <c r="Y172" s="257"/>
      <c r="Z172" s="256"/>
      <c r="AA172" s="240">
        <f>AA173+AA181+AA177</f>
        <v>22523.78</v>
      </c>
      <c r="AB172" s="241"/>
      <c r="AC172" s="242"/>
      <c r="AD172" s="131"/>
      <c r="AE172" s="79"/>
      <c r="AF172" s="79"/>
      <c r="AG172" s="79"/>
      <c r="AH172" s="79"/>
      <c r="AI172" s="79"/>
      <c r="AJ172" s="48"/>
      <c r="AK172" s="153">
        <f>AK173+AK181+AK177</f>
        <v>19854.260000000002</v>
      </c>
      <c r="AL172" s="153">
        <f>AL173+AL181+AL177</f>
        <v>10967.1</v>
      </c>
    </row>
    <row r="173" spans="1:38" ht="92.25" customHeight="1">
      <c r="A173" s="230">
        <v>32</v>
      </c>
      <c r="B173" s="92" t="s">
        <v>109</v>
      </c>
      <c r="C173" s="186" t="s">
        <v>108</v>
      </c>
      <c r="D173" s="186" t="s">
        <v>180</v>
      </c>
      <c r="E173" s="236"/>
      <c r="F173" s="279"/>
      <c r="G173" s="279"/>
      <c r="H173" s="279"/>
      <c r="I173" s="78"/>
      <c r="J173" s="266"/>
      <c r="K173" s="266"/>
      <c r="L173" s="78"/>
      <c r="M173" s="266"/>
      <c r="N173" s="266"/>
      <c r="O173" s="78"/>
      <c r="P173" s="395"/>
      <c r="Q173" s="395"/>
      <c r="R173" s="395"/>
      <c r="S173" s="396"/>
      <c r="T173" s="88">
        <f>T174+T175+T176</f>
        <v>7551</v>
      </c>
      <c r="U173" s="264">
        <f>U174+U175+U176</f>
        <v>5807.55</v>
      </c>
      <c r="V173" s="265"/>
      <c r="W173" s="265"/>
      <c r="X173" s="264">
        <f>X174+X175+X176</f>
        <v>6772.55</v>
      </c>
      <c r="Y173" s="265"/>
      <c r="Z173" s="265"/>
      <c r="AA173" s="264">
        <f>AA174+AA175+AA176</f>
        <v>7869.7</v>
      </c>
      <c r="AB173" s="265"/>
      <c r="AC173" s="265"/>
      <c r="AD173" s="3"/>
      <c r="AE173" s="3"/>
      <c r="AF173" s="3"/>
      <c r="AG173" s="3"/>
      <c r="AH173" s="3"/>
      <c r="AI173" s="322" t="s">
        <v>28</v>
      </c>
      <c r="AJ173" s="113"/>
      <c r="AK173" s="126">
        <f>AK174+AK175+AK176</f>
        <v>3251</v>
      </c>
      <c r="AL173" s="126">
        <f>AL174+AL175+AL176</f>
        <v>3251</v>
      </c>
    </row>
    <row r="174" spans="1:38" ht="15">
      <c r="A174" s="230"/>
      <c r="B174" s="6" t="s">
        <v>8</v>
      </c>
      <c r="C174" s="6"/>
      <c r="D174" s="6"/>
      <c r="E174" s="267"/>
      <c r="F174" s="267"/>
      <c r="G174" s="280">
        <v>2918.22</v>
      </c>
      <c r="H174" s="280"/>
      <c r="I174" s="15"/>
      <c r="J174" s="280">
        <v>2387.24</v>
      </c>
      <c r="K174" s="280"/>
      <c r="L174" s="15"/>
      <c r="M174" s="280">
        <v>2487.6</v>
      </c>
      <c r="N174" s="280"/>
      <c r="O174" s="15"/>
      <c r="P174" s="267"/>
      <c r="Q174" s="267"/>
      <c r="R174" s="267"/>
      <c r="S174" s="267"/>
      <c r="T174" s="12"/>
      <c r="U174" s="267"/>
      <c r="V174" s="267"/>
      <c r="W174" s="267"/>
      <c r="X174" s="267"/>
      <c r="Y174" s="267"/>
      <c r="Z174" s="267"/>
      <c r="AA174" s="267"/>
      <c r="AB174" s="267"/>
      <c r="AC174" s="267"/>
      <c r="AD174" s="3"/>
      <c r="AE174" s="3"/>
      <c r="AF174" s="3"/>
      <c r="AG174" s="3"/>
      <c r="AH174" s="3"/>
      <c r="AI174" s="322"/>
      <c r="AJ174" s="113"/>
      <c r="AK174" s="125"/>
      <c r="AL174" s="125"/>
    </row>
    <row r="175" spans="1:38" ht="15">
      <c r="A175" s="230"/>
      <c r="B175" s="6" t="s">
        <v>9</v>
      </c>
      <c r="C175" s="6"/>
      <c r="D175" s="6"/>
      <c r="E175" s="267"/>
      <c r="F175" s="267"/>
      <c r="G175" s="399">
        <v>5960</v>
      </c>
      <c r="H175" s="399"/>
      <c r="I175" s="16"/>
      <c r="J175" s="399">
        <v>2000</v>
      </c>
      <c r="K175" s="399"/>
      <c r="L175" s="16"/>
      <c r="M175" s="399">
        <v>2000</v>
      </c>
      <c r="N175" s="399"/>
      <c r="O175" s="16"/>
      <c r="P175" s="271"/>
      <c r="Q175" s="271"/>
      <c r="R175" s="271"/>
      <c r="S175" s="271"/>
      <c r="T175" s="82">
        <v>6300</v>
      </c>
      <c r="U175" s="272">
        <v>1433.3</v>
      </c>
      <c r="V175" s="272"/>
      <c r="W175" s="272"/>
      <c r="X175" s="272">
        <v>1433.3</v>
      </c>
      <c r="Y175" s="272"/>
      <c r="Z175" s="272"/>
      <c r="AA175" s="272">
        <v>2433.3</v>
      </c>
      <c r="AB175" s="272"/>
      <c r="AC175" s="272"/>
      <c r="AD175" s="3">
        <v>0</v>
      </c>
      <c r="AE175" s="3"/>
      <c r="AF175" s="3"/>
      <c r="AG175" s="3"/>
      <c r="AH175" s="3">
        <v>5960</v>
      </c>
      <c r="AI175" s="322"/>
      <c r="AJ175" s="113">
        <v>5960</v>
      </c>
      <c r="AK175" s="125">
        <v>2000</v>
      </c>
      <c r="AL175" s="125">
        <v>2000</v>
      </c>
    </row>
    <row r="176" spans="1:38" ht="19.5" customHeight="1">
      <c r="A176" s="230"/>
      <c r="B176" s="29" t="s">
        <v>33</v>
      </c>
      <c r="C176" s="29"/>
      <c r="D176" s="29"/>
      <c r="E176" s="267"/>
      <c r="F176" s="267"/>
      <c r="G176" s="400"/>
      <c r="H176" s="400"/>
      <c r="I176" s="16"/>
      <c r="J176" s="399"/>
      <c r="K176" s="399"/>
      <c r="L176" s="16"/>
      <c r="M176" s="399"/>
      <c r="N176" s="399"/>
      <c r="O176" s="16"/>
      <c r="P176" s="271"/>
      <c r="Q176" s="271"/>
      <c r="R176" s="271"/>
      <c r="S176" s="271"/>
      <c r="T176" s="82">
        <v>1251</v>
      </c>
      <c r="U176" s="272">
        <v>4374.25</v>
      </c>
      <c r="V176" s="272"/>
      <c r="W176" s="272"/>
      <c r="X176" s="272">
        <v>5339.25</v>
      </c>
      <c r="Y176" s="272"/>
      <c r="Z176" s="272"/>
      <c r="AA176" s="272">
        <v>5436.4</v>
      </c>
      <c r="AB176" s="272"/>
      <c r="AC176" s="272"/>
      <c r="AD176" s="3"/>
      <c r="AE176" s="3"/>
      <c r="AF176" s="3"/>
      <c r="AG176" s="3"/>
      <c r="AH176" s="3"/>
      <c r="AI176" s="322"/>
      <c r="AJ176" s="113"/>
      <c r="AK176" s="125">
        <v>1251</v>
      </c>
      <c r="AL176" s="125">
        <v>1251</v>
      </c>
    </row>
    <row r="177" spans="1:38" ht="95.25" customHeight="1">
      <c r="A177" s="230">
        <v>33</v>
      </c>
      <c r="B177" s="26" t="s">
        <v>111</v>
      </c>
      <c r="C177" s="100" t="s">
        <v>110</v>
      </c>
      <c r="D177" s="26" t="s">
        <v>179</v>
      </c>
      <c r="E177" s="258"/>
      <c r="F177" s="364"/>
      <c r="G177" s="400"/>
      <c r="H177" s="400"/>
      <c r="I177" s="17"/>
      <c r="J177" s="400"/>
      <c r="K177" s="400"/>
      <c r="L177" s="17"/>
      <c r="M177" s="400"/>
      <c r="N177" s="400"/>
      <c r="O177" s="17"/>
      <c r="P177" s="271"/>
      <c r="Q177" s="271"/>
      <c r="R177" s="271"/>
      <c r="S177" s="271"/>
      <c r="T177" s="88">
        <f>T178+T179+T180</f>
        <v>5366</v>
      </c>
      <c r="U177" s="232">
        <f>U178+U179+U180</f>
        <v>5426.83</v>
      </c>
      <c r="V177" s="232"/>
      <c r="W177" s="232"/>
      <c r="X177" s="232">
        <f>X178+X179+X180</f>
        <v>4324.41</v>
      </c>
      <c r="Y177" s="232"/>
      <c r="Z177" s="232"/>
      <c r="AA177" s="232">
        <f>AA178+AA179+AA180</f>
        <v>7902.22</v>
      </c>
      <c r="AB177" s="232"/>
      <c r="AC177" s="232"/>
      <c r="AD177" s="24"/>
      <c r="AE177" s="24"/>
      <c r="AF177" s="24"/>
      <c r="AG177" s="24"/>
      <c r="AH177" s="24"/>
      <c r="AI177" s="322" t="s">
        <v>29</v>
      </c>
      <c r="AJ177" s="113"/>
      <c r="AK177" s="126">
        <f>AK178+AK179+AK180</f>
        <v>10297.16</v>
      </c>
      <c r="AL177" s="126">
        <f>AL178+AL179+AL180</f>
        <v>1410</v>
      </c>
    </row>
    <row r="178" spans="1:38" ht="19.5" customHeight="1">
      <c r="A178" s="230"/>
      <c r="B178" s="6" t="s">
        <v>8</v>
      </c>
      <c r="C178" s="6"/>
      <c r="D178" s="6"/>
      <c r="E178" s="267"/>
      <c r="F178" s="267"/>
      <c r="G178" s="400"/>
      <c r="H178" s="400"/>
      <c r="I178" s="17"/>
      <c r="J178" s="400"/>
      <c r="K178" s="400"/>
      <c r="L178" s="17"/>
      <c r="M178" s="400"/>
      <c r="N178" s="400"/>
      <c r="O178" s="17"/>
      <c r="P178" s="271"/>
      <c r="Q178" s="271"/>
      <c r="R178" s="271"/>
      <c r="S178" s="271"/>
      <c r="T178" s="81">
        <v>2133</v>
      </c>
      <c r="U178" s="273">
        <v>2436.84</v>
      </c>
      <c r="V178" s="273"/>
      <c r="W178" s="273"/>
      <c r="X178" s="273">
        <v>1218.42</v>
      </c>
      <c r="Y178" s="273"/>
      <c r="Z178" s="273"/>
      <c r="AA178" s="273">
        <v>4639.54</v>
      </c>
      <c r="AB178" s="273"/>
      <c r="AC178" s="273"/>
      <c r="AD178" s="24"/>
      <c r="AE178" s="24"/>
      <c r="AF178" s="24"/>
      <c r="AG178" s="24"/>
      <c r="AH178" s="24"/>
      <c r="AI178" s="322"/>
      <c r="AJ178" s="113"/>
      <c r="AK178" s="125">
        <v>3995.81</v>
      </c>
      <c r="AL178" s="125">
        <v>0</v>
      </c>
    </row>
    <row r="179" spans="1:38" ht="19.5" customHeight="1">
      <c r="A179" s="230"/>
      <c r="B179" s="6" t="s">
        <v>9</v>
      </c>
      <c r="C179" s="6"/>
      <c r="D179" s="6"/>
      <c r="E179" s="267"/>
      <c r="F179" s="267"/>
      <c r="G179" s="399">
        <v>39091.8</v>
      </c>
      <c r="H179" s="399"/>
      <c r="I179" s="16"/>
      <c r="J179" s="399">
        <v>39245.4</v>
      </c>
      <c r="K179" s="399"/>
      <c r="L179" s="16"/>
      <c r="M179" s="399">
        <v>39245.4</v>
      </c>
      <c r="N179" s="399"/>
      <c r="O179" s="16"/>
      <c r="P179" s="271"/>
      <c r="Q179" s="271"/>
      <c r="R179" s="271"/>
      <c r="S179" s="271"/>
      <c r="T179" s="82">
        <v>1733</v>
      </c>
      <c r="U179" s="272">
        <v>1380.7</v>
      </c>
      <c r="V179" s="272"/>
      <c r="W179" s="272"/>
      <c r="X179" s="272">
        <v>1380.7</v>
      </c>
      <c r="Y179" s="272"/>
      <c r="Z179" s="272"/>
      <c r="AA179" s="272">
        <v>1807.39</v>
      </c>
      <c r="AB179" s="272"/>
      <c r="AC179" s="272"/>
      <c r="AD179" s="24">
        <v>-3325.0999999999985</v>
      </c>
      <c r="AE179" s="24">
        <v>4043</v>
      </c>
      <c r="AF179" s="24">
        <v>0</v>
      </c>
      <c r="AG179" s="24">
        <v>1274.4</v>
      </c>
      <c r="AH179" s="24">
        <v>34492.3</v>
      </c>
      <c r="AI179" s="322"/>
      <c r="AJ179" s="113">
        <v>35929.3</v>
      </c>
      <c r="AK179" s="125">
        <v>3219.6</v>
      </c>
      <c r="AL179" s="125">
        <v>0</v>
      </c>
    </row>
    <row r="180" spans="1:38" ht="19.5" customHeight="1">
      <c r="A180" s="225"/>
      <c r="B180" s="29" t="s">
        <v>33</v>
      </c>
      <c r="C180" s="29"/>
      <c r="D180" s="29"/>
      <c r="E180" s="404"/>
      <c r="F180" s="404"/>
      <c r="G180" s="301"/>
      <c r="H180" s="301"/>
      <c r="I180" s="84"/>
      <c r="J180" s="402"/>
      <c r="K180" s="402"/>
      <c r="L180" s="84"/>
      <c r="M180" s="402"/>
      <c r="N180" s="402"/>
      <c r="O180" s="84"/>
      <c r="P180" s="404"/>
      <c r="Q180" s="404"/>
      <c r="R180" s="404"/>
      <c r="S180" s="404"/>
      <c r="T180" s="83">
        <v>1500</v>
      </c>
      <c r="U180" s="401">
        <v>1609.29</v>
      </c>
      <c r="V180" s="401"/>
      <c r="W180" s="401"/>
      <c r="X180" s="401">
        <v>1725.29</v>
      </c>
      <c r="Y180" s="401"/>
      <c r="Z180" s="401"/>
      <c r="AA180" s="401">
        <v>1455.29</v>
      </c>
      <c r="AB180" s="401"/>
      <c r="AC180" s="401"/>
      <c r="AD180" s="169"/>
      <c r="AE180" s="169"/>
      <c r="AF180" s="169"/>
      <c r="AG180" s="169"/>
      <c r="AH180" s="169"/>
      <c r="AI180" s="323"/>
      <c r="AJ180" s="114"/>
      <c r="AK180" s="127">
        <v>3081.75</v>
      </c>
      <c r="AL180" s="127">
        <v>1410</v>
      </c>
    </row>
    <row r="181" spans="1:38" ht="60" customHeight="1">
      <c r="A181" s="230">
        <v>34</v>
      </c>
      <c r="B181" s="26" t="s">
        <v>112</v>
      </c>
      <c r="C181" s="100" t="s">
        <v>178</v>
      </c>
      <c r="D181" s="100" t="s">
        <v>183</v>
      </c>
      <c r="E181" s="258"/>
      <c r="F181" s="364"/>
      <c r="G181" s="400"/>
      <c r="H181" s="400"/>
      <c r="I181" s="17"/>
      <c r="J181" s="400"/>
      <c r="K181" s="400"/>
      <c r="L181" s="17"/>
      <c r="M181" s="400"/>
      <c r="N181" s="400"/>
      <c r="O181" s="17"/>
      <c r="P181" s="271"/>
      <c r="Q181" s="271"/>
      <c r="R181" s="271"/>
      <c r="S181" s="271"/>
      <c r="T181" s="88">
        <f>T182+T183+T184</f>
        <v>6751.86</v>
      </c>
      <c r="U181" s="232">
        <f>U182+U183+U184</f>
        <v>6751.86</v>
      </c>
      <c r="V181" s="232"/>
      <c r="W181" s="232"/>
      <c r="X181" s="232">
        <f>X182+X183+X184</f>
        <v>6751.86</v>
      </c>
      <c r="Y181" s="232"/>
      <c r="Z181" s="232"/>
      <c r="AA181" s="232">
        <f>AA182+AA183+AA184</f>
        <v>6751.86</v>
      </c>
      <c r="AB181" s="232"/>
      <c r="AC181" s="232"/>
      <c r="AD181" s="3"/>
      <c r="AE181" s="3"/>
      <c r="AF181" s="3"/>
      <c r="AG181" s="3"/>
      <c r="AH181" s="3"/>
      <c r="AI181" s="322" t="s">
        <v>29</v>
      </c>
      <c r="AJ181" s="113"/>
      <c r="AK181" s="126">
        <f>AK182+AK183+AK184</f>
        <v>6306.1</v>
      </c>
      <c r="AL181" s="126">
        <f>AL182+AL183+AL184</f>
        <v>6306.1</v>
      </c>
    </row>
    <row r="182" spans="1:38" ht="15">
      <c r="A182" s="230"/>
      <c r="B182" s="6" t="s">
        <v>8</v>
      </c>
      <c r="C182" s="6"/>
      <c r="D182" s="6"/>
      <c r="E182" s="267"/>
      <c r="F182" s="267"/>
      <c r="G182" s="400"/>
      <c r="H182" s="400"/>
      <c r="I182" s="17"/>
      <c r="J182" s="400"/>
      <c r="K182" s="400"/>
      <c r="L182" s="17"/>
      <c r="M182" s="400"/>
      <c r="N182" s="400"/>
      <c r="O182" s="17"/>
      <c r="P182" s="271"/>
      <c r="Q182" s="271"/>
      <c r="R182" s="271"/>
      <c r="S182" s="271"/>
      <c r="T182" s="81">
        <v>0</v>
      </c>
      <c r="U182" s="273">
        <v>0</v>
      </c>
      <c r="V182" s="273"/>
      <c r="W182" s="273"/>
      <c r="X182" s="273">
        <v>0</v>
      </c>
      <c r="Y182" s="273"/>
      <c r="Z182" s="273"/>
      <c r="AA182" s="273">
        <v>0</v>
      </c>
      <c r="AB182" s="273"/>
      <c r="AC182" s="273"/>
      <c r="AD182" s="3"/>
      <c r="AE182" s="3"/>
      <c r="AF182" s="3"/>
      <c r="AG182" s="3"/>
      <c r="AH182" s="3"/>
      <c r="AI182" s="322"/>
      <c r="AJ182" s="113"/>
      <c r="AK182" s="125">
        <v>0</v>
      </c>
      <c r="AL182" s="125">
        <v>0</v>
      </c>
    </row>
    <row r="183" spans="1:38" ht="15">
      <c r="A183" s="230"/>
      <c r="B183" s="6" t="s">
        <v>9</v>
      </c>
      <c r="C183" s="6"/>
      <c r="D183" s="6"/>
      <c r="E183" s="267"/>
      <c r="F183" s="267"/>
      <c r="G183" s="399">
        <v>39091.8</v>
      </c>
      <c r="H183" s="399"/>
      <c r="I183" s="16"/>
      <c r="J183" s="399">
        <v>39245.4</v>
      </c>
      <c r="K183" s="399"/>
      <c r="L183" s="16"/>
      <c r="M183" s="399">
        <v>39245.4</v>
      </c>
      <c r="N183" s="399"/>
      <c r="O183" s="16"/>
      <c r="P183" s="271"/>
      <c r="Q183" s="271"/>
      <c r="R183" s="271"/>
      <c r="S183" s="271"/>
      <c r="T183" s="82">
        <v>0</v>
      </c>
      <c r="U183" s="272">
        <v>0</v>
      </c>
      <c r="V183" s="272"/>
      <c r="W183" s="272"/>
      <c r="X183" s="272">
        <v>0</v>
      </c>
      <c r="Y183" s="272"/>
      <c r="Z183" s="272"/>
      <c r="AA183" s="272">
        <v>0</v>
      </c>
      <c r="AB183" s="272"/>
      <c r="AC183" s="272"/>
      <c r="AD183" s="3">
        <v>-3325.0999999999985</v>
      </c>
      <c r="AE183" s="3">
        <v>4043</v>
      </c>
      <c r="AF183" s="3">
        <v>0</v>
      </c>
      <c r="AG183" s="3">
        <v>1274.4</v>
      </c>
      <c r="AH183" s="3">
        <v>34492.3</v>
      </c>
      <c r="AI183" s="322"/>
      <c r="AJ183" s="113">
        <v>35929.3</v>
      </c>
      <c r="AK183" s="125">
        <v>0</v>
      </c>
      <c r="AL183" s="125">
        <v>0</v>
      </c>
    </row>
    <row r="184" spans="1:38" ht="15">
      <c r="A184" s="225"/>
      <c r="B184" s="29" t="s">
        <v>33</v>
      </c>
      <c r="C184" s="29"/>
      <c r="D184" s="29"/>
      <c r="E184" s="404"/>
      <c r="F184" s="404"/>
      <c r="G184" s="301"/>
      <c r="H184" s="301"/>
      <c r="I184" s="84"/>
      <c r="J184" s="402"/>
      <c r="K184" s="402"/>
      <c r="L184" s="84"/>
      <c r="M184" s="402"/>
      <c r="N184" s="402"/>
      <c r="O184" s="84"/>
      <c r="P184" s="404"/>
      <c r="Q184" s="404"/>
      <c r="R184" s="404"/>
      <c r="S184" s="404"/>
      <c r="T184" s="83">
        <v>6751.86</v>
      </c>
      <c r="U184" s="401">
        <v>6751.86</v>
      </c>
      <c r="V184" s="401"/>
      <c r="W184" s="401"/>
      <c r="X184" s="401">
        <v>6751.86</v>
      </c>
      <c r="Y184" s="401"/>
      <c r="Z184" s="401"/>
      <c r="AA184" s="401">
        <v>6751.86</v>
      </c>
      <c r="AB184" s="401"/>
      <c r="AC184" s="401"/>
      <c r="AD184" s="108"/>
      <c r="AE184" s="108"/>
      <c r="AF184" s="108"/>
      <c r="AG184" s="108"/>
      <c r="AH184" s="108"/>
      <c r="AI184" s="323"/>
      <c r="AJ184" s="114"/>
      <c r="AK184" s="127">
        <v>6306.1</v>
      </c>
      <c r="AL184" s="127">
        <v>6306.1</v>
      </c>
    </row>
    <row r="185" spans="1:38" ht="14.25" customHeight="1">
      <c r="A185" s="233" t="s">
        <v>45</v>
      </c>
      <c r="B185" s="234"/>
      <c r="C185" s="234"/>
      <c r="D185" s="234"/>
      <c r="E185" s="234"/>
      <c r="F185" s="234"/>
      <c r="G185" s="234"/>
      <c r="H185" s="234"/>
      <c r="I185" s="234"/>
      <c r="J185" s="234"/>
      <c r="K185" s="234"/>
      <c r="L185" s="234"/>
      <c r="M185" s="234"/>
      <c r="N185" s="234"/>
      <c r="O185" s="234"/>
      <c r="P185" s="234"/>
      <c r="Q185" s="234"/>
      <c r="R185" s="234"/>
      <c r="S185" s="234"/>
      <c r="T185" s="234"/>
      <c r="U185" s="234"/>
      <c r="V185" s="234"/>
      <c r="W185" s="234"/>
      <c r="X185" s="234"/>
      <c r="Y185" s="234"/>
      <c r="Z185" s="234"/>
      <c r="AA185" s="234"/>
      <c r="AB185" s="234"/>
      <c r="AC185" s="234"/>
      <c r="AD185" s="234"/>
      <c r="AE185" s="234"/>
      <c r="AF185" s="234"/>
      <c r="AG185" s="234"/>
      <c r="AH185" s="234"/>
      <c r="AI185" s="234"/>
      <c r="AJ185" s="234"/>
      <c r="AK185" s="234"/>
      <c r="AL185" s="235"/>
    </row>
    <row r="186" spans="1:38" ht="15">
      <c r="A186" s="52"/>
      <c r="B186" s="148"/>
      <c r="C186" s="146"/>
      <c r="D186" s="146"/>
      <c r="E186" s="109"/>
      <c r="F186" s="150"/>
      <c r="G186" s="85"/>
      <c r="H186" s="85"/>
      <c r="I186" s="86"/>
      <c r="J186" s="87"/>
      <c r="K186" s="87"/>
      <c r="L186" s="86"/>
      <c r="M186" s="87"/>
      <c r="N186" s="87"/>
      <c r="O186" s="86"/>
      <c r="P186" s="80"/>
      <c r="Q186" s="80"/>
      <c r="R186" s="80"/>
      <c r="S186" s="80"/>
      <c r="T186" s="41">
        <f>T187+T191</f>
        <v>9560</v>
      </c>
      <c r="U186" s="277">
        <f>U187+U191</f>
        <v>382</v>
      </c>
      <c r="V186" s="278"/>
      <c r="W186" s="264"/>
      <c r="X186" s="277">
        <f>X187+X191</f>
        <v>382</v>
      </c>
      <c r="Y186" s="278"/>
      <c r="Z186" s="264"/>
      <c r="AA186" s="277">
        <f>AA191+AA187</f>
        <v>382</v>
      </c>
      <c r="AB186" s="278"/>
      <c r="AC186" s="264"/>
      <c r="AD186" s="69"/>
      <c r="AE186" s="70"/>
      <c r="AF186" s="70"/>
      <c r="AG186" s="70"/>
      <c r="AH186" s="70"/>
      <c r="AI186" s="71"/>
      <c r="AJ186" s="115"/>
      <c r="AK186" s="151">
        <f>AK191+AK187</f>
        <v>2540</v>
      </c>
      <c r="AL186" s="151">
        <f>AL191+AL187</f>
        <v>2788</v>
      </c>
    </row>
    <row r="187" spans="1:38" ht="77.25" customHeight="1">
      <c r="A187" s="237">
        <v>35</v>
      </c>
      <c r="B187" s="34" t="s">
        <v>113</v>
      </c>
      <c r="C187" s="99" t="s">
        <v>177</v>
      </c>
      <c r="D187" s="99" t="s">
        <v>114</v>
      </c>
      <c r="E187" s="236"/>
      <c r="F187" s="279"/>
      <c r="G187" s="279"/>
      <c r="H187" s="279"/>
      <c r="I187" s="78"/>
      <c r="J187" s="266"/>
      <c r="K187" s="266"/>
      <c r="L187" s="78"/>
      <c r="M187" s="266"/>
      <c r="N187" s="266"/>
      <c r="O187" s="78"/>
      <c r="P187" s="395"/>
      <c r="Q187" s="395"/>
      <c r="R187" s="395"/>
      <c r="S187" s="396"/>
      <c r="T187" s="42">
        <f>T188+T189+T190</f>
        <v>3480</v>
      </c>
      <c r="U187" s="264">
        <f>U188+U189+U190</f>
        <v>32</v>
      </c>
      <c r="V187" s="296"/>
      <c r="W187" s="296"/>
      <c r="X187" s="264">
        <f>X188+X189+X190</f>
        <v>32</v>
      </c>
      <c r="Y187" s="296"/>
      <c r="Z187" s="296"/>
      <c r="AA187" s="264">
        <f>AA188+AA189+AA190</f>
        <v>32</v>
      </c>
      <c r="AB187" s="296"/>
      <c r="AC187" s="296"/>
      <c r="AD187" s="3"/>
      <c r="AE187" s="3"/>
      <c r="AF187" s="3"/>
      <c r="AG187" s="3"/>
      <c r="AH187" s="3"/>
      <c r="AI187" s="322" t="s">
        <v>30</v>
      </c>
      <c r="AJ187" s="113"/>
      <c r="AK187" s="126">
        <f>AK188+AK189+AK190</f>
        <v>2130</v>
      </c>
      <c r="AL187" s="126">
        <f>AL188+AL189+AL190</f>
        <v>2460</v>
      </c>
    </row>
    <row r="188" spans="1:38" ht="15">
      <c r="A188" s="230"/>
      <c r="B188" s="6" t="s">
        <v>8</v>
      </c>
      <c r="C188" s="6"/>
      <c r="D188" s="6"/>
      <c r="E188" s="267"/>
      <c r="F188" s="267"/>
      <c r="G188" s="364"/>
      <c r="H188" s="364"/>
      <c r="I188" s="15"/>
      <c r="J188" s="280"/>
      <c r="K188" s="280"/>
      <c r="L188" s="15"/>
      <c r="M188" s="280"/>
      <c r="N188" s="280"/>
      <c r="O188" s="15"/>
      <c r="P188" s="267"/>
      <c r="Q188" s="267"/>
      <c r="R188" s="267"/>
      <c r="S188" s="267"/>
      <c r="T188" s="192">
        <v>0</v>
      </c>
      <c r="U188" s="403">
        <v>0</v>
      </c>
      <c r="V188" s="403"/>
      <c r="W188" s="403"/>
      <c r="X188" s="403">
        <v>0</v>
      </c>
      <c r="Y188" s="403"/>
      <c r="Z188" s="403"/>
      <c r="AA188" s="403">
        <v>0</v>
      </c>
      <c r="AB188" s="403"/>
      <c r="AC188" s="403"/>
      <c r="AD188" s="3"/>
      <c r="AE188" s="3"/>
      <c r="AF188" s="3"/>
      <c r="AG188" s="3"/>
      <c r="AH188" s="3"/>
      <c r="AI188" s="322"/>
      <c r="AJ188" s="113"/>
      <c r="AK188" s="125">
        <v>0</v>
      </c>
      <c r="AL188" s="125">
        <v>0</v>
      </c>
    </row>
    <row r="189" spans="1:38" ht="21" customHeight="1">
      <c r="A189" s="230"/>
      <c r="B189" s="6" t="s">
        <v>9</v>
      </c>
      <c r="C189" s="6"/>
      <c r="D189" s="6"/>
      <c r="E189" s="267"/>
      <c r="F189" s="267"/>
      <c r="G189" s="399">
        <v>2500</v>
      </c>
      <c r="H189" s="399"/>
      <c r="I189" s="16"/>
      <c r="J189" s="399">
        <v>0</v>
      </c>
      <c r="K189" s="399"/>
      <c r="L189" s="16"/>
      <c r="M189" s="399">
        <v>0</v>
      </c>
      <c r="N189" s="399"/>
      <c r="O189" s="16"/>
      <c r="P189" s="271"/>
      <c r="Q189" s="271"/>
      <c r="R189" s="271"/>
      <c r="S189" s="271"/>
      <c r="T189" s="82">
        <v>3480</v>
      </c>
      <c r="U189" s="272">
        <v>0</v>
      </c>
      <c r="V189" s="272"/>
      <c r="W189" s="272"/>
      <c r="X189" s="272">
        <v>0</v>
      </c>
      <c r="Y189" s="272"/>
      <c r="Z189" s="272"/>
      <c r="AA189" s="272">
        <v>0</v>
      </c>
      <c r="AB189" s="272"/>
      <c r="AC189" s="272"/>
      <c r="AD189" s="3">
        <v>0</v>
      </c>
      <c r="AE189" s="3"/>
      <c r="AF189" s="3"/>
      <c r="AG189" s="3"/>
      <c r="AH189" s="3">
        <v>2500</v>
      </c>
      <c r="AI189" s="322"/>
      <c r="AJ189" s="113">
        <v>2500</v>
      </c>
      <c r="AK189" s="125">
        <v>0</v>
      </c>
      <c r="AL189" s="125">
        <v>0</v>
      </c>
    </row>
    <row r="190" spans="1:38" ht="18.75" customHeight="1">
      <c r="A190" s="230"/>
      <c r="B190" s="29" t="s">
        <v>33</v>
      </c>
      <c r="C190" s="29"/>
      <c r="D190" s="29"/>
      <c r="E190" s="267"/>
      <c r="F190" s="267"/>
      <c r="G190" s="364"/>
      <c r="H190" s="364"/>
      <c r="I190" s="12"/>
      <c r="J190" s="364"/>
      <c r="K190" s="364"/>
      <c r="L190" s="12"/>
      <c r="M190" s="364"/>
      <c r="N190" s="364"/>
      <c r="O190" s="12"/>
      <c r="P190" s="267"/>
      <c r="Q190" s="267"/>
      <c r="R190" s="267"/>
      <c r="S190" s="267"/>
      <c r="T190" s="83">
        <v>0</v>
      </c>
      <c r="U190" s="272">
        <v>32</v>
      </c>
      <c r="V190" s="272"/>
      <c r="W190" s="272"/>
      <c r="X190" s="272">
        <v>32</v>
      </c>
      <c r="Y190" s="272"/>
      <c r="Z190" s="272"/>
      <c r="AA190" s="272">
        <v>32</v>
      </c>
      <c r="AB190" s="272"/>
      <c r="AC190" s="272"/>
      <c r="AD190" s="3"/>
      <c r="AE190" s="3"/>
      <c r="AF190" s="3"/>
      <c r="AG190" s="3"/>
      <c r="AH190" s="3"/>
      <c r="AI190" s="322"/>
      <c r="AJ190" s="113"/>
      <c r="AK190" s="125">
        <v>2130</v>
      </c>
      <c r="AL190" s="125">
        <v>2460</v>
      </c>
    </row>
    <row r="191" spans="1:38" ht="77.25" customHeight="1">
      <c r="A191" s="230">
        <v>36</v>
      </c>
      <c r="B191" s="26" t="s">
        <v>116</v>
      </c>
      <c r="C191" s="100" t="s">
        <v>115</v>
      </c>
      <c r="D191" s="100" t="s">
        <v>117</v>
      </c>
      <c r="E191" s="258"/>
      <c r="F191" s="364"/>
      <c r="G191" s="364"/>
      <c r="H191" s="364"/>
      <c r="I191" s="12"/>
      <c r="J191" s="364"/>
      <c r="K191" s="364"/>
      <c r="L191" s="12"/>
      <c r="M191" s="364"/>
      <c r="N191" s="364"/>
      <c r="O191" s="12"/>
      <c r="P191" s="267"/>
      <c r="Q191" s="267"/>
      <c r="R191" s="267"/>
      <c r="S191" s="408"/>
      <c r="T191" s="42">
        <f>T192+T193+T194</f>
        <v>6080</v>
      </c>
      <c r="U191" s="369">
        <f>U192+U193+U194</f>
        <v>350</v>
      </c>
      <c r="V191" s="321"/>
      <c r="W191" s="321"/>
      <c r="X191" s="369">
        <f>X192+X193+X194</f>
        <v>350</v>
      </c>
      <c r="Y191" s="321"/>
      <c r="Z191" s="321"/>
      <c r="AA191" s="369">
        <f>AA192+AA193+AA194</f>
        <v>350</v>
      </c>
      <c r="AB191" s="321"/>
      <c r="AC191" s="321"/>
      <c r="AD191" s="3"/>
      <c r="AE191" s="3"/>
      <c r="AF191" s="3"/>
      <c r="AG191" s="3"/>
      <c r="AH191" s="3"/>
      <c r="AI191" s="322" t="s">
        <v>31</v>
      </c>
      <c r="AJ191" s="113"/>
      <c r="AK191" s="126">
        <f>AK192+AK193+AK194</f>
        <v>410</v>
      </c>
      <c r="AL191" s="126">
        <f>AL192+AL193+AL194</f>
        <v>328</v>
      </c>
    </row>
    <row r="192" spans="1:38" ht="15">
      <c r="A192" s="230"/>
      <c r="B192" s="6" t="s">
        <v>8</v>
      </c>
      <c r="C192" s="6"/>
      <c r="D192" s="6"/>
      <c r="E192" s="267"/>
      <c r="F192" s="267"/>
      <c r="G192" s="364"/>
      <c r="H192" s="364"/>
      <c r="I192" s="12"/>
      <c r="J192" s="364"/>
      <c r="K192" s="364"/>
      <c r="L192" s="12"/>
      <c r="M192" s="364"/>
      <c r="N192" s="364"/>
      <c r="O192" s="12"/>
      <c r="P192" s="267"/>
      <c r="Q192" s="267"/>
      <c r="R192" s="267"/>
      <c r="S192" s="267"/>
      <c r="T192" s="193">
        <v>0</v>
      </c>
      <c r="U192" s="405">
        <v>0</v>
      </c>
      <c r="V192" s="406"/>
      <c r="W192" s="407"/>
      <c r="X192" s="405">
        <v>0</v>
      </c>
      <c r="Y192" s="406"/>
      <c r="Z192" s="407"/>
      <c r="AA192" s="405">
        <v>0</v>
      </c>
      <c r="AB192" s="406"/>
      <c r="AC192" s="407"/>
      <c r="AD192" s="3"/>
      <c r="AE192" s="3"/>
      <c r="AF192" s="3"/>
      <c r="AG192" s="3"/>
      <c r="AH192" s="3"/>
      <c r="AI192" s="322"/>
      <c r="AJ192" s="113"/>
      <c r="AK192" s="125">
        <v>0</v>
      </c>
      <c r="AL192" s="125">
        <v>0</v>
      </c>
    </row>
    <row r="193" spans="1:38" ht="18.75" customHeight="1">
      <c r="A193" s="230"/>
      <c r="B193" s="6" t="s">
        <v>9</v>
      </c>
      <c r="C193" s="6"/>
      <c r="D193" s="6"/>
      <c r="E193" s="267"/>
      <c r="F193" s="267"/>
      <c r="G193" s="399">
        <v>15635.8</v>
      </c>
      <c r="H193" s="399"/>
      <c r="I193" s="16"/>
      <c r="J193" s="399">
        <v>15635.8</v>
      </c>
      <c r="K193" s="399"/>
      <c r="L193" s="16"/>
      <c r="M193" s="399">
        <v>15635.8</v>
      </c>
      <c r="N193" s="399"/>
      <c r="O193" s="15"/>
      <c r="P193" s="267"/>
      <c r="Q193" s="267"/>
      <c r="R193" s="267"/>
      <c r="S193" s="267"/>
      <c r="T193" s="82">
        <v>5800</v>
      </c>
      <c r="U193" s="272">
        <v>0</v>
      </c>
      <c r="V193" s="272"/>
      <c r="W193" s="272"/>
      <c r="X193" s="272">
        <v>0</v>
      </c>
      <c r="Y193" s="272"/>
      <c r="Z193" s="272"/>
      <c r="AA193" s="400">
        <v>0</v>
      </c>
      <c r="AB193" s="400"/>
      <c r="AC193" s="400"/>
      <c r="AD193" s="3">
        <v>92.30000000000109</v>
      </c>
      <c r="AE193" s="3">
        <v>0</v>
      </c>
      <c r="AF193" s="3">
        <v>0</v>
      </c>
      <c r="AG193" s="3"/>
      <c r="AH193" s="3">
        <v>15728.1</v>
      </c>
      <c r="AI193" s="322"/>
      <c r="AJ193" s="113">
        <v>16214.2</v>
      </c>
      <c r="AK193" s="125">
        <v>0</v>
      </c>
      <c r="AL193" s="125">
        <v>0</v>
      </c>
    </row>
    <row r="194" spans="1:38" ht="18.75" customHeight="1">
      <c r="A194" s="230"/>
      <c r="B194" s="29" t="s">
        <v>33</v>
      </c>
      <c r="C194" s="29"/>
      <c r="D194" s="29"/>
      <c r="E194" s="267"/>
      <c r="F194" s="267"/>
      <c r="G194" s="400"/>
      <c r="H194" s="400"/>
      <c r="I194" s="16"/>
      <c r="J194" s="399"/>
      <c r="K194" s="399"/>
      <c r="L194" s="16"/>
      <c r="M194" s="399"/>
      <c r="N194" s="399"/>
      <c r="O194" s="15"/>
      <c r="P194" s="267"/>
      <c r="Q194" s="267"/>
      <c r="R194" s="267"/>
      <c r="S194" s="267"/>
      <c r="T194" s="82">
        <v>280</v>
      </c>
      <c r="U194" s="272">
        <v>350</v>
      </c>
      <c r="V194" s="272"/>
      <c r="W194" s="272"/>
      <c r="X194" s="272">
        <v>350</v>
      </c>
      <c r="Y194" s="272"/>
      <c r="Z194" s="272"/>
      <c r="AA194" s="272">
        <v>350</v>
      </c>
      <c r="AB194" s="272"/>
      <c r="AC194" s="272"/>
      <c r="AD194" s="3"/>
      <c r="AE194" s="3"/>
      <c r="AF194" s="3"/>
      <c r="AG194" s="3"/>
      <c r="AH194" s="3"/>
      <c r="AI194" s="322"/>
      <c r="AJ194" s="113"/>
      <c r="AK194" s="125">
        <v>410</v>
      </c>
      <c r="AL194" s="125">
        <v>328</v>
      </c>
    </row>
    <row r="195" spans="1:38" ht="15" customHeight="1" hidden="1">
      <c r="A195" s="106"/>
      <c r="B195" s="30"/>
      <c r="C195" s="30"/>
      <c r="D195" s="30"/>
      <c r="E195" s="110"/>
      <c r="F195" s="110"/>
      <c r="G195" s="107"/>
      <c r="H195" s="107"/>
      <c r="I195" s="110"/>
      <c r="J195" s="107"/>
      <c r="K195" s="107"/>
      <c r="L195" s="110"/>
      <c r="M195" s="107"/>
      <c r="N195" s="107"/>
      <c r="O195" s="110"/>
      <c r="P195" s="110"/>
      <c r="Q195" s="110"/>
      <c r="R195" s="110"/>
      <c r="S195" s="110"/>
      <c r="T195" s="110"/>
      <c r="U195" s="301">
        <v>216468.89999999997</v>
      </c>
      <c r="V195" s="301"/>
      <c r="W195" s="110"/>
      <c r="X195" s="301">
        <v>101796.6</v>
      </c>
      <c r="Y195" s="301"/>
      <c r="Z195" s="110"/>
      <c r="AA195" s="301">
        <v>97143.79999999999</v>
      </c>
      <c r="AB195" s="301"/>
      <c r="AC195" s="301"/>
      <c r="AD195" s="108"/>
      <c r="AE195" s="108"/>
      <c r="AF195" s="108"/>
      <c r="AG195" s="108"/>
      <c r="AH195" s="108"/>
      <c r="AI195" s="134"/>
      <c r="AJ195" s="114"/>
      <c r="AK195" s="123"/>
      <c r="AL195" s="154"/>
    </row>
    <row r="196" spans="1:38" ht="14.25" customHeight="1">
      <c r="A196" s="233" t="s">
        <v>46</v>
      </c>
      <c r="B196" s="234"/>
      <c r="C196" s="234"/>
      <c r="D196" s="234"/>
      <c r="E196" s="234"/>
      <c r="F196" s="234"/>
      <c r="G196" s="234"/>
      <c r="H196" s="234"/>
      <c r="I196" s="234"/>
      <c r="J196" s="234"/>
      <c r="K196" s="234"/>
      <c r="L196" s="234"/>
      <c r="M196" s="234"/>
      <c r="N196" s="234"/>
      <c r="O196" s="234"/>
      <c r="P196" s="234"/>
      <c r="Q196" s="234"/>
      <c r="R196" s="234"/>
      <c r="S196" s="234"/>
      <c r="T196" s="234"/>
      <c r="U196" s="234"/>
      <c r="V196" s="234"/>
      <c r="W196" s="234"/>
      <c r="X196" s="234"/>
      <c r="Y196" s="234"/>
      <c r="Z196" s="234"/>
      <c r="AA196" s="234"/>
      <c r="AB196" s="234"/>
      <c r="AC196" s="234"/>
      <c r="AD196" s="234"/>
      <c r="AE196" s="234"/>
      <c r="AF196" s="234"/>
      <c r="AG196" s="234"/>
      <c r="AH196" s="234"/>
      <c r="AI196" s="234"/>
      <c r="AJ196" s="234"/>
      <c r="AK196" s="234"/>
      <c r="AL196" s="235"/>
    </row>
    <row r="197" spans="1:38" ht="14.25">
      <c r="A197" s="79"/>
      <c r="B197" s="48"/>
      <c r="C197" s="48"/>
      <c r="D197" s="48"/>
      <c r="E197" s="48"/>
      <c r="F197" s="131"/>
      <c r="G197" s="77"/>
      <c r="H197" s="77"/>
      <c r="I197" s="77"/>
      <c r="J197" s="77"/>
      <c r="K197" s="77"/>
      <c r="L197" s="77"/>
      <c r="M197" s="77"/>
      <c r="N197" s="77"/>
      <c r="O197" s="77"/>
      <c r="P197" s="77"/>
      <c r="Q197" s="77"/>
      <c r="R197" s="77"/>
      <c r="S197" s="77"/>
      <c r="T197" s="135">
        <f>T198+T202</f>
        <v>2727.5</v>
      </c>
      <c r="U197" s="240">
        <f>U198+U202</f>
        <v>2727.5</v>
      </c>
      <c r="V197" s="257"/>
      <c r="W197" s="256"/>
      <c r="X197" s="240">
        <f>X198+X202</f>
        <v>3141.1</v>
      </c>
      <c r="Y197" s="257"/>
      <c r="Z197" s="256"/>
      <c r="AA197" s="240">
        <f>AA198+AA202</f>
        <v>4331.83</v>
      </c>
      <c r="AB197" s="241"/>
      <c r="AC197" s="242"/>
      <c r="AD197" s="131"/>
      <c r="AE197" s="79"/>
      <c r="AF197" s="79"/>
      <c r="AG197" s="79"/>
      <c r="AH197" s="79"/>
      <c r="AI197" s="79"/>
      <c r="AJ197" s="48"/>
      <c r="AK197" s="153">
        <f>AK198+AK202</f>
        <v>20700</v>
      </c>
      <c r="AL197" s="153">
        <f>AL198+AL202</f>
        <v>20700</v>
      </c>
    </row>
    <row r="198" spans="1:38" ht="63.75" customHeight="1">
      <c r="A198" s="230">
        <v>37</v>
      </c>
      <c r="B198" s="93" t="s">
        <v>118</v>
      </c>
      <c r="C198" s="99" t="s">
        <v>119</v>
      </c>
      <c r="D198" s="98" t="s">
        <v>175</v>
      </c>
      <c r="E198" s="236"/>
      <c r="F198" s="237"/>
      <c r="G198" s="287"/>
      <c r="H198" s="287"/>
      <c r="I198" s="36"/>
      <c r="J198" s="287"/>
      <c r="K198" s="287"/>
      <c r="L198" s="36"/>
      <c r="M198" s="287"/>
      <c r="N198" s="287"/>
      <c r="O198" s="36"/>
      <c r="P198" s="285"/>
      <c r="Q198" s="285"/>
      <c r="R198" s="285"/>
      <c r="S198" s="409"/>
      <c r="T198" s="88">
        <f>T199+T200+T201</f>
        <v>1567</v>
      </c>
      <c r="U198" s="264">
        <f>U199+U200+U201</f>
        <v>1567</v>
      </c>
      <c r="V198" s="296"/>
      <c r="W198" s="296"/>
      <c r="X198" s="264">
        <f>X199+X200+X201</f>
        <v>1567</v>
      </c>
      <c r="Y198" s="296"/>
      <c r="Z198" s="296"/>
      <c r="AA198" s="264">
        <f>AA199+AA200+AA201</f>
        <v>2694.1</v>
      </c>
      <c r="AB198" s="296"/>
      <c r="AC198" s="296"/>
      <c r="AD198" s="90"/>
      <c r="AE198" s="90"/>
      <c r="AF198" s="90"/>
      <c r="AG198" s="90"/>
      <c r="AH198" s="90"/>
      <c r="AI198" s="322" t="s">
        <v>32</v>
      </c>
      <c r="AJ198" s="112"/>
      <c r="AK198" s="126">
        <f>AK199+AK200+AK201</f>
        <v>14900</v>
      </c>
      <c r="AL198" s="126">
        <f>AL199+AL200+AL201</f>
        <v>14900</v>
      </c>
    </row>
    <row r="199" spans="1:38" ht="20.25" customHeight="1">
      <c r="A199" s="230"/>
      <c r="B199" s="6" t="s">
        <v>8</v>
      </c>
      <c r="C199" s="6"/>
      <c r="D199" s="6"/>
      <c r="E199" s="230"/>
      <c r="F199" s="230"/>
      <c r="G199" s="227">
        <v>20024.8</v>
      </c>
      <c r="H199" s="227"/>
      <c r="I199" s="7"/>
      <c r="J199" s="227">
        <v>20024.8</v>
      </c>
      <c r="K199" s="227"/>
      <c r="L199" s="7"/>
      <c r="M199" s="227">
        <v>20024.8</v>
      </c>
      <c r="N199" s="227"/>
      <c r="O199" s="7"/>
      <c r="P199" s="228"/>
      <c r="Q199" s="228"/>
      <c r="R199" s="228"/>
      <c r="S199" s="228"/>
      <c r="T199" s="27">
        <v>0</v>
      </c>
      <c r="U199" s="260">
        <v>0</v>
      </c>
      <c r="V199" s="260"/>
      <c r="W199" s="260"/>
      <c r="X199" s="260">
        <v>0</v>
      </c>
      <c r="Y199" s="260"/>
      <c r="Z199" s="260"/>
      <c r="AA199" s="260">
        <v>0</v>
      </c>
      <c r="AB199" s="260"/>
      <c r="AC199" s="260"/>
      <c r="AD199" s="3"/>
      <c r="AE199" s="3"/>
      <c r="AF199" s="3"/>
      <c r="AG199" s="3"/>
      <c r="AH199" s="3"/>
      <c r="AI199" s="322"/>
      <c r="AJ199" s="113"/>
      <c r="AK199" s="125">
        <v>0</v>
      </c>
      <c r="AL199" s="125">
        <v>0</v>
      </c>
    </row>
    <row r="200" spans="1:38" ht="20.25" customHeight="1">
      <c r="A200" s="230"/>
      <c r="B200" s="6" t="s">
        <v>9</v>
      </c>
      <c r="C200" s="6"/>
      <c r="D200" s="6"/>
      <c r="E200" s="230"/>
      <c r="F200" s="230"/>
      <c r="G200" s="227">
        <v>47005.7</v>
      </c>
      <c r="H200" s="227"/>
      <c r="I200" s="7"/>
      <c r="J200" s="227">
        <v>47005.7</v>
      </c>
      <c r="K200" s="227"/>
      <c r="L200" s="7"/>
      <c r="M200" s="227">
        <v>47005.7</v>
      </c>
      <c r="N200" s="227"/>
      <c r="O200" s="7"/>
      <c r="P200" s="228"/>
      <c r="Q200" s="228"/>
      <c r="R200" s="228"/>
      <c r="S200" s="228"/>
      <c r="T200" s="27">
        <v>585</v>
      </c>
      <c r="U200" s="260">
        <v>585</v>
      </c>
      <c r="V200" s="260"/>
      <c r="W200" s="260"/>
      <c r="X200" s="260">
        <v>585</v>
      </c>
      <c r="Y200" s="260"/>
      <c r="Z200" s="260"/>
      <c r="AA200" s="260">
        <v>1832.1</v>
      </c>
      <c r="AB200" s="260"/>
      <c r="AC200" s="260"/>
      <c r="AD200" s="3">
        <v>-46705.7</v>
      </c>
      <c r="AE200" s="3">
        <v>-46705.7</v>
      </c>
      <c r="AF200" s="3">
        <v>-46705.7</v>
      </c>
      <c r="AG200" s="3"/>
      <c r="AH200" s="3">
        <v>300</v>
      </c>
      <c r="AI200" s="322"/>
      <c r="AJ200" s="113">
        <v>300</v>
      </c>
      <c r="AK200" s="125">
        <v>14400</v>
      </c>
      <c r="AL200" s="125">
        <v>14400</v>
      </c>
    </row>
    <row r="201" spans="1:38" ht="19.5" customHeight="1">
      <c r="A201" s="230"/>
      <c r="B201" s="29" t="s">
        <v>33</v>
      </c>
      <c r="C201" s="29"/>
      <c r="D201" s="29"/>
      <c r="E201" s="230"/>
      <c r="F201" s="230"/>
      <c r="G201" s="290"/>
      <c r="H201" s="290"/>
      <c r="I201" s="7"/>
      <c r="J201" s="227"/>
      <c r="K201" s="227"/>
      <c r="L201" s="7"/>
      <c r="M201" s="227"/>
      <c r="N201" s="227"/>
      <c r="O201" s="7"/>
      <c r="P201" s="228"/>
      <c r="Q201" s="228"/>
      <c r="R201" s="228"/>
      <c r="S201" s="228"/>
      <c r="T201" s="27">
        <v>982</v>
      </c>
      <c r="U201" s="260">
        <v>982</v>
      </c>
      <c r="V201" s="260"/>
      <c r="W201" s="260"/>
      <c r="X201" s="260">
        <v>982</v>
      </c>
      <c r="Y201" s="260"/>
      <c r="Z201" s="260"/>
      <c r="AA201" s="260">
        <v>862</v>
      </c>
      <c r="AB201" s="260"/>
      <c r="AC201" s="260"/>
      <c r="AD201" s="3"/>
      <c r="AE201" s="3"/>
      <c r="AF201" s="3"/>
      <c r="AG201" s="3"/>
      <c r="AH201" s="3"/>
      <c r="AI201" s="322"/>
      <c r="AJ201" s="113"/>
      <c r="AK201" s="125">
        <v>500</v>
      </c>
      <c r="AL201" s="125">
        <v>500</v>
      </c>
    </row>
    <row r="202" spans="1:38" ht="93" customHeight="1">
      <c r="A202" s="230">
        <v>38</v>
      </c>
      <c r="B202" s="26" t="s">
        <v>47</v>
      </c>
      <c r="C202" s="100" t="s">
        <v>176</v>
      </c>
      <c r="D202" s="26" t="s">
        <v>174</v>
      </c>
      <c r="E202" s="258"/>
      <c r="F202" s="258"/>
      <c r="G202" s="413"/>
      <c r="H202" s="413"/>
      <c r="I202" s="16"/>
      <c r="J202" s="399"/>
      <c r="K202" s="399"/>
      <c r="L202" s="16"/>
      <c r="M202" s="399"/>
      <c r="N202" s="399"/>
      <c r="O202" s="16"/>
      <c r="P202" s="410"/>
      <c r="Q202" s="410"/>
      <c r="R202" s="410"/>
      <c r="S202" s="410"/>
      <c r="T202" s="42">
        <f>T203+T204+T205</f>
        <v>1160.5</v>
      </c>
      <c r="U202" s="232">
        <f>U203+U204+U205</f>
        <v>1160.5</v>
      </c>
      <c r="V202" s="321"/>
      <c r="W202" s="321"/>
      <c r="X202" s="232">
        <f>X203+X204+X205</f>
        <v>1574.1</v>
      </c>
      <c r="Y202" s="321"/>
      <c r="Z202" s="321"/>
      <c r="AA202" s="232">
        <f>AA203+AA204+AA205</f>
        <v>1637.73</v>
      </c>
      <c r="AB202" s="321"/>
      <c r="AC202" s="321"/>
      <c r="AD202" s="195"/>
      <c r="AE202" s="195"/>
      <c r="AF202" s="195"/>
      <c r="AG202" s="195"/>
      <c r="AH202" s="195"/>
      <c r="AI202" s="412"/>
      <c r="AJ202" s="196"/>
      <c r="AK202" s="126">
        <f>AK203+AK204+AK205</f>
        <v>5800</v>
      </c>
      <c r="AL202" s="126">
        <f>AL203+AL204+AL205</f>
        <v>5800</v>
      </c>
    </row>
    <row r="203" spans="1:38" ht="21" customHeight="1">
      <c r="A203" s="230"/>
      <c r="B203" s="26" t="s">
        <v>8</v>
      </c>
      <c r="C203" s="26"/>
      <c r="D203" s="26"/>
      <c r="E203" s="258"/>
      <c r="F203" s="258"/>
      <c r="G203" s="399">
        <v>252852.2</v>
      </c>
      <c r="H203" s="399"/>
      <c r="I203" s="16"/>
      <c r="J203" s="399">
        <v>233804.4</v>
      </c>
      <c r="K203" s="399"/>
      <c r="L203" s="16"/>
      <c r="M203" s="399">
        <v>249131.3</v>
      </c>
      <c r="N203" s="399"/>
      <c r="O203" s="16"/>
      <c r="P203" s="410"/>
      <c r="Q203" s="410"/>
      <c r="R203" s="410"/>
      <c r="S203" s="410"/>
      <c r="T203" s="197">
        <v>0</v>
      </c>
      <c r="U203" s="411">
        <v>0</v>
      </c>
      <c r="V203" s="411"/>
      <c r="W203" s="411"/>
      <c r="X203" s="411">
        <v>0</v>
      </c>
      <c r="Y203" s="411"/>
      <c r="Z203" s="411"/>
      <c r="AA203" s="411">
        <v>0</v>
      </c>
      <c r="AB203" s="411"/>
      <c r="AC203" s="411"/>
      <c r="AD203" s="122"/>
      <c r="AE203" s="122"/>
      <c r="AF203" s="122"/>
      <c r="AG203" s="122"/>
      <c r="AH203" s="122"/>
      <c r="AI203" s="412"/>
      <c r="AJ203" s="198"/>
      <c r="AK203" s="125">
        <v>0</v>
      </c>
      <c r="AL203" s="125">
        <v>0</v>
      </c>
    </row>
    <row r="204" spans="1:38" ht="18.75" customHeight="1">
      <c r="A204" s="230"/>
      <c r="B204" s="26" t="s">
        <v>9</v>
      </c>
      <c r="C204" s="26"/>
      <c r="D204" s="26"/>
      <c r="E204" s="258"/>
      <c r="F204" s="258"/>
      <c r="G204" s="399">
        <v>418219.4</v>
      </c>
      <c r="H204" s="399"/>
      <c r="I204" s="16"/>
      <c r="J204" s="399">
        <v>416719.4</v>
      </c>
      <c r="K204" s="399"/>
      <c r="L204" s="16"/>
      <c r="M204" s="399">
        <v>416719.4</v>
      </c>
      <c r="N204" s="399"/>
      <c r="O204" s="16"/>
      <c r="P204" s="410"/>
      <c r="Q204" s="410"/>
      <c r="R204" s="410"/>
      <c r="S204" s="410"/>
      <c r="T204" s="197">
        <v>0</v>
      </c>
      <c r="U204" s="411">
        <v>0</v>
      </c>
      <c r="V204" s="411"/>
      <c r="W204" s="411"/>
      <c r="X204" s="411">
        <v>0</v>
      </c>
      <c r="Y204" s="411"/>
      <c r="Z204" s="411"/>
      <c r="AA204" s="348">
        <v>0</v>
      </c>
      <c r="AB204" s="348"/>
      <c r="AC204" s="348"/>
      <c r="AD204" s="122"/>
      <c r="AE204" s="122"/>
      <c r="AF204" s="122"/>
      <c r="AG204" s="122"/>
      <c r="AH204" s="122"/>
      <c r="AI204" s="412"/>
      <c r="AJ204" s="198"/>
      <c r="AK204" s="125">
        <v>5000</v>
      </c>
      <c r="AL204" s="125">
        <v>5000</v>
      </c>
    </row>
    <row r="205" spans="1:38" ht="18.75" customHeight="1">
      <c r="A205" s="230"/>
      <c r="B205" s="29" t="s">
        <v>33</v>
      </c>
      <c r="C205" s="29"/>
      <c r="D205" s="29"/>
      <c r="E205" s="258"/>
      <c r="F205" s="258"/>
      <c r="G205" s="413"/>
      <c r="H205" s="413"/>
      <c r="I205" s="16"/>
      <c r="J205" s="399"/>
      <c r="K205" s="399"/>
      <c r="L205" s="16"/>
      <c r="M205" s="399"/>
      <c r="N205" s="399"/>
      <c r="O205" s="16"/>
      <c r="P205" s="410"/>
      <c r="Q205" s="410"/>
      <c r="R205" s="410"/>
      <c r="S205" s="410"/>
      <c r="T205" s="197">
        <v>1160.5</v>
      </c>
      <c r="U205" s="411">
        <v>1160.5</v>
      </c>
      <c r="V205" s="411"/>
      <c r="W205" s="411"/>
      <c r="X205" s="411">
        <v>1574.1</v>
      </c>
      <c r="Y205" s="411"/>
      <c r="Z205" s="411"/>
      <c r="AA205" s="411">
        <v>1637.73</v>
      </c>
      <c r="AB205" s="411"/>
      <c r="AC205" s="411"/>
      <c r="AD205" s="122"/>
      <c r="AE205" s="122"/>
      <c r="AF205" s="122"/>
      <c r="AG205" s="122"/>
      <c r="AH205" s="122"/>
      <c r="AI205" s="412"/>
      <c r="AJ205" s="198"/>
      <c r="AK205" s="125">
        <v>800</v>
      </c>
      <c r="AL205" s="125">
        <v>800</v>
      </c>
    </row>
    <row r="206" spans="1:38" ht="18.75">
      <c r="A206" s="2"/>
      <c r="B206" s="207" t="s">
        <v>55</v>
      </c>
      <c r="C206" s="200"/>
      <c r="D206" s="200"/>
      <c r="E206" s="201"/>
      <c r="F206" s="202"/>
      <c r="G206" s="203"/>
      <c r="H206" s="203"/>
      <c r="I206" s="203"/>
      <c r="J206" s="203"/>
      <c r="K206" s="203"/>
      <c r="L206" s="203"/>
      <c r="M206" s="203"/>
      <c r="N206" s="203"/>
      <c r="O206" s="203"/>
      <c r="P206" s="203"/>
      <c r="Q206" s="203"/>
      <c r="R206" s="203"/>
      <c r="S206" s="203"/>
      <c r="T206" s="204">
        <f>T9+T37+T143+T170</f>
        <v>435840.3619999999</v>
      </c>
      <c r="U206" s="220">
        <f>U9+U37+U143+U170</f>
        <v>423618.83300000004</v>
      </c>
      <c r="V206" s="221"/>
      <c r="W206" s="222"/>
      <c r="X206" s="220">
        <f>X9+X37+X143+X170</f>
        <v>430311.16900000005</v>
      </c>
      <c r="Y206" s="221"/>
      <c r="Z206" s="222"/>
      <c r="AA206" s="220">
        <f>AA9+AA37+AA143+AA170</f>
        <v>453585.92000000004</v>
      </c>
      <c r="AB206" s="221"/>
      <c r="AC206" s="222"/>
      <c r="AD206" s="205"/>
      <c r="AE206" s="205"/>
      <c r="AF206" s="205"/>
      <c r="AG206" s="205"/>
      <c r="AH206" s="205"/>
      <c r="AI206" s="205"/>
      <c r="AJ206" s="205"/>
      <c r="AK206" s="206">
        <f>AK9+AK37+AK143+AK170</f>
        <v>466299.43299999996</v>
      </c>
      <c r="AL206" s="206">
        <f>AL9+AL37+AL143+AL170</f>
        <v>457062.8879999999</v>
      </c>
    </row>
  </sheetData>
  <sheetProtection/>
  <mergeCells count="1455">
    <mergeCell ref="P114:S114"/>
    <mergeCell ref="U114:W114"/>
    <mergeCell ref="M111:N111"/>
    <mergeCell ref="AA87:AC87"/>
    <mergeCell ref="U57:W57"/>
    <mergeCell ref="X57:Z57"/>
    <mergeCell ref="X114:Z114"/>
    <mergeCell ref="AA114:AC114"/>
    <mergeCell ref="A110:A114"/>
    <mergeCell ref="E114:F114"/>
    <mergeCell ref="G114:H114"/>
    <mergeCell ref="J114:K114"/>
    <mergeCell ref="M114:N114"/>
    <mergeCell ref="X52:Z52"/>
    <mergeCell ref="E62:F62"/>
    <mergeCell ref="U60:W60"/>
    <mergeCell ref="AA52:AC52"/>
    <mergeCell ref="G62:H62"/>
    <mergeCell ref="J87:K87"/>
    <mergeCell ref="M87:N87"/>
    <mergeCell ref="P87:S87"/>
    <mergeCell ref="U87:W87"/>
    <mergeCell ref="X87:Z87"/>
    <mergeCell ref="E52:F52"/>
    <mergeCell ref="G52:H52"/>
    <mergeCell ref="I52:K52"/>
    <mergeCell ref="L52:N52"/>
    <mergeCell ref="P52:S52"/>
    <mergeCell ref="U52:W52"/>
    <mergeCell ref="AA180:AC180"/>
    <mergeCell ref="I62:K62"/>
    <mergeCell ref="L62:N62"/>
    <mergeCell ref="P62:S62"/>
    <mergeCell ref="U62:W62"/>
    <mergeCell ref="X62:Z62"/>
    <mergeCell ref="AA92:AC92"/>
    <mergeCell ref="J92:K92"/>
    <mergeCell ref="M92:N92"/>
    <mergeCell ref="P92:Q92"/>
    <mergeCell ref="G180:H180"/>
    <mergeCell ref="J180:K180"/>
    <mergeCell ref="M180:N180"/>
    <mergeCell ref="P180:S180"/>
    <mergeCell ref="U180:W180"/>
    <mergeCell ref="X180:Z180"/>
    <mergeCell ref="J179:K179"/>
    <mergeCell ref="M179:N179"/>
    <mergeCell ref="P179:S179"/>
    <mergeCell ref="U179:W179"/>
    <mergeCell ref="X179:Z179"/>
    <mergeCell ref="AA57:AC57"/>
    <mergeCell ref="AA179:AC179"/>
    <mergeCell ref="I57:K57"/>
    <mergeCell ref="L57:N57"/>
    <mergeCell ref="P57:S57"/>
    <mergeCell ref="AA177:AC177"/>
    <mergeCell ref="AI177:AI180"/>
    <mergeCell ref="E178:F178"/>
    <mergeCell ref="G178:H178"/>
    <mergeCell ref="J178:K178"/>
    <mergeCell ref="M178:N178"/>
    <mergeCell ref="P178:S178"/>
    <mergeCell ref="U178:W178"/>
    <mergeCell ref="X178:Z178"/>
    <mergeCell ref="AA178:AC178"/>
    <mergeCell ref="U120:W120"/>
    <mergeCell ref="X37:Z37"/>
    <mergeCell ref="A177:A180"/>
    <mergeCell ref="E177:F177"/>
    <mergeCell ref="G177:H177"/>
    <mergeCell ref="J177:K177"/>
    <mergeCell ref="M177:N177"/>
    <mergeCell ref="P177:S177"/>
    <mergeCell ref="U177:W177"/>
    <mergeCell ref="X177:Z177"/>
    <mergeCell ref="AA120:AC120"/>
    <mergeCell ref="X120:Z120"/>
    <mergeCell ref="AA141:AC141"/>
    <mergeCell ref="X139:Z139"/>
    <mergeCell ref="AA35:AC35"/>
    <mergeCell ref="X141:Z141"/>
    <mergeCell ref="AA139:AC139"/>
    <mergeCell ref="AA109:AC109"/>
    <mergeCell ref="AA107:AC107"/>
    <mergeCell ref="AA111:AC111"/>
    <mergeCell ref="AA34:AC34"/>
    <mergeCell ref="U33:W33"/>
    <mergeCell ref="AA140:AC140"/>
    <mergeCell ref="X140:Z140"/>
    <mergeCell ref="A196:AL196"/>
    <mergeCell ref="P34:S34"/>
    <mergeCell ref="U34:W34"/>
    <mergeCell ref="G33:H33"/>
    <mergeCell ref="I33:K33"/>
    <mergeCell ref="X69:Z69"/>
    <mergeCell ref="AA206:AC206"/>
    <mergeCell ref="E149:F149"/>
    <mergeCell ref="U149:W149"/>
    <mergeCell ref="X35:Z35"/>
    <mergeCell ref="AA33:AC33"/>
    <mergeCell ref="X33:Z33"/>
    <mergeCell ref="U35:W35"/>
    <mergeCell ref="G34:H34"/>
    <mergeCell ref="I34:K34"/>
    <mergeCell ref="L34:N34"/>
    <mergeCell ref="P32:S32"/>
    <mergeCell ref="X32:Z32"/>
    <mergeCell ref="AA32:AC32"/>
    <mergeCell ref="E27:F27"/>
    <mergeCell ref="E28:F28"/>
    <mergeCell ref="U23:W23"/>
    <mergeCell ref="X28:Z28"/>
    <mergeCell ref="U28:W28"/>
    <mergeCell ref="X29:Z29"/>
    <mergeCell ref="U32:W32"/>
    <mergeCell ref="I29:K29"/>
    <mergeCell ref="E35:F35"/>
    <mergeCell ref="G35:H35"/>
    <mergeCell ref="I35:K35"/>
    <mergeCell ref="L35:N35"/>
    <mergeCell ref="E30:F30"/>
    <mergeCell ref="G30:H30"/>
    <mergeCell ref="I30:K30"/>
    <mergeCell ref="E29:F29"/>
    <mergeCell ref="G29:H29"/>
    <mergeCell ref="P35:S35"/>
    <mergeCell ref="A32:A35"/>
    <mergeCell ref="E32:F32"/>
    <mergeCell ref="G32:H32"/>
    <mergeCell ref="I32:K32"/>
    <mergeCell ref="L32:N32"/>
    <mergeCell ref="E34:F34"/>
    <mergeCell ref="E33:F33"/>
    <mergeCell ref="P33:S33"/>
    <mergeCell ref="L33:N33"/>
    <mergeCell ref="E15:F15"/>
    <mergeCell ref="G27:H27"/>
    <mergeCell ref="I27:K27"/>
    <mergeCell ref="L27:N27"/>
    <mergeCell ref="G28:H28"/>
    <mergeCell ref="G25:H25"/>
    <mergeCell ref="I25:K25"/>
    <mergeCell ref="E25:F25"/>
    <mergeCell ref="E22:F22"/>
    <mergeCell ref="I28:K28"/>
    <mergeCell ref="E139:F139"/>
    <mergeCell ref="U9:W9"/>
    <mergeCell ref="X9:Z9"/>
    <mergeCell ref="M11:O11"/>
    <mergeCell ref="E13:F13"/>
    <mergeCell ref="E12:F12"/>
    <mergeCell ref="G13:I13"/>
    <mergeCell ref="J13:L13"/>
    <mergeCell ref="P13:S13"/>
    <mergeCell ref="E9:F9"/>
    <mergeCell ref="U140:W140"/>
    <mergeCell ref="E141:F141"/>
    <mergeCell ref="G141:H141"/>
    <mergeCell ref="J141:K141"/>
    <mergeCell ref="M141:N141"/>
    <mergeCell ref="P141:S141"/>
    <mergeCell ref="U141:W141"/>
    <mergeCell ref="M112:N112"/>
    <mergeCell ref="P132:S132"/>
    <mergeCell ref="J131:K131"/>
    <mergeCell ref="M131:N131"/>
    <mergeCell ref="E140:F140"/>
    <mergeCell ref="G140:H140"/>
    <mergeCell ref="J140:K140"/>
    <mergeCell ref="M140:N140"/>
    <mergeCell ref="P140:S140"/>
    <mergeCell ref="J133:K133"/>
    <mergeCell ref="U132:W132"/>
    <mergeCell ref="G132:H132"/>
    <mergeCell ref="J130:K130"/>
    <mergeCell ref="M130:N130"/>
    <mergeCell ref="P130:S130"/>
    <mergeCell ref="J132:K132"/>
    <mergeCell ref="P131:S131"/>
    <mergeCell ref="M113:N113"/>
    <mergeCell ref="E37:F37"/>
    <mergeCell ref="A138:A141"/>
    <mergeCell ref="E138:F138"/>
    <mergeCell ref="G138:H138"/>
    <mergeCell ref="J138:K138"/>
    <mergeCell ref="M138:N138"/>
    <mergeCell ref="E110:F110"/>
    <mergeCell ref="G109:H109"/>
    <mergeCell ref="J109:K109"/>
    <mergeCell ref="P113:S113"/>
    <mergeCell ref="X113:Z113"/>
    <mergeCell ref="AA113:AC113"/>
    <mergeCell ref="X112:Z112"/>
    <mergeCell ref="U111:W111"/>
    <mergeCell ref="X111:Z111"/>
    <mergeCell ref="U113:W113"/>
    <mergeCell ref="AA112:AC112"/>
    <mergeCell ref="P112:S112"/>
    <mergeCell ref="U112:W112"/>
    <mergeCell ref="X110:Z110"/>
    <mergeCell ref="P109:S109"/>
    <mergeCell ref="U109:W109"/>
    <mergeCell ref="G110:H110"/>
    <mergeCell ref="J110:K110"/>
    <mergeCell ref="M110:N110"/>
    <mergeCell ref="P110:S110"/>
    <mergeCell ref="M109:N109"/>
    <mergeCell ref="A27:A30"/>
    <mergeCell ref="A106:A109"/>
    <mergeCell ref="G106:H106"/>
    <mergeCell ref="J106:K106"/>
    <mergeCell ref="E108:F108"/>
    <mergeCell ref="G108:H108"/>
    <mergeCell ref="E107:F107"/>
    <mergeCell ref="G107:H107"/>
    <mergeCell ref="J107:K107"/>
    <mergeCell ref="A78:A81"/>
    <mergeCell ref="E194:F194"/>
    <mergeCell ref="E181:F181"/>
    <mergeCell ref="E173:F173"/>
    <mergeCell ref="E152:F152"/>
    <mergeCell ref="E174:F174"/>
    <mergeCell ref="E112:F112"/>
    <mergeCell ref="E113:F113"/>
    <mergeCell ref="E180:F180"/>
    <mergeCell ref="E184:F184"/>
    <mergeCell ref="E193:F193"/>
    <mergeCell ref="E191:F191"/>
    <mergeCell ref="U51:W51"/>
    <mergeCell ref="U66:W66"/>
    <mergeCell ref="U64:W64"/>
    <mergeCell ref="U63:W63"/>
    <mergeCell ref="U59:W59"/>
    <mergeCell ref="U80:W80"/>
    <mergeCell ref="A68:AL68"/>
    <mergeCell ref="AI115:AI118"/>
    <mergeCell ref="J115:K115"/>
    <mergeCell ref="U116:W116"/>
    <mergeCell ref="X116:Z116"/>
    <mergeCell ref="AA116:AC116"/>
    <mergeCell ref="U106:W106"/>
    <mergeCell ref="X115:Z115"/>
    <mergeCell ref="AA104:AC104"/>
    <mergeCell ref="U107:W107"/>
    <mergeCell ref="X107:Z107"/>
    <mergeCell ref="AA110:AC110"/>
    <mergeCell ref="U108:W108"/>
    <mergeCell ref="P104:S104"/>
    <mergeCell ref="P101:S101"/>
    <mergeCell ref="P100:S100"/>
    <mergeCell ref="U77:V77"/>
    <mergeCell ref="U70:W73"/>
    <mergeCell ref="AA115:AC115"/>
    <mergeCell ref="X101:Z101"/>
    <mergeCell ref="X108:Z108"/>
    <mergeCell ref="AA108:AC108"/>
    <mergeCell ref="U110:W110"/>
    <mergeCell ref="U75:W75"/>
    <mergeCell ref="U100:W100"/>
    <mergeCell ref="U94:W94"/>
    <mergeCell ref="U91:W91"/>
    <mergeCell ref="U83:W83"/>
    <mergeCell ref="U102:W102"/>
    <mergeCell ref="E78:F78"/>
    <mergeCell ref="G78:H78"/>
    <mergeCell ref="E89:F89"/>
    <mergeCell ref="E92:F92"/>
    <mergeCell ref="G92:H92"/>
    <mergeCell ref="A102:A105"/>
    <mergeCell ref="E102:F102"/>
    <mergeCell ref="G102:H102"/>
    <mergeCell ref="E99:F99"/>
    <mergeCell ref="E105:F105"/>
    <mergeCell ref="G115:H115"/>
    <mergeCell ref="M116:N116"/>
    <mergeCell ref="P108:S108"/>
    <mergeCell ref="J111:K111"/>
    <mergeCell ref="P115:S115"/>
    <mergeCell ref="J116:K116"/>
    <mergeCell ref="P116:S116"/>
    <mergeCell ref="G112:H112"/>
    <mergeCell ref="J108:K108"/>
    <mergeCell ref="P111:S111"/>
    <mergeCell ref="AI161:AI164"/>
    <mergeCell ref="B125:B126"/>
    <mergeCell ref="U105:W105"/>
    <mergeCell ref="U131:W131"/>
    <mergeCell ref="U121:W121"/>
    <mergeCell ref="M121:N121"/>
    <mergeCell ref="U115:W115"/>
    <mergeCell ref="M115:N115"/>
    <mergeCell ref="M105:N105"/>
    <mergeCell ref="P105:S105"/>
    <mergeCell ref="U195:V195"/>
    <mergeCell ref="U152:W152"/>
    <mergeCell ref="U154:V154"/>
    <mergeCell ref="U150:W150"/>
    <mergeCell ref="U163:W163"/>
    <mergeCell ref="U151:W151"/>
    <mergeCell ref="U189:W189"/>
    <mergeCell ref="U168:W168"/>
    <mergeCell ref="U183:W183"/>
    <mergeCell ref="U162:W162"/>
    <mergeCell ref="E121:F121"/>
    <mergeCell ref="U166:W166"/>
    <mergeCell ref="U133:W133"/>
    <mergeCell ref="U130:W130"/>
    <mergeCell ref="E162:F162"/>
    <mergeCell ref="U139:W139"/>
    <mergeCell ref="U161:W161"/>
    <mergeCell ref="P139:S139"/>
    <mergeCell ref="G163:H163"/>
    <mergeCell ref="M132:N132"/>
    <mergeCell ref="M205:N205"/>
    <mergeCell ref="P205:S205"/>
    <mergeCell ref="AA154:AC154"/>
    <mergeCell ref="J153:K153"/>
    <mergeCell ref="M153:N153"/>
    <mergeCell ref="P153:S153"/>
    <mergeCell ref="X153:Z153"/>
    <mergeCell ref="P154:Q154"/>
    <mergeCell ref="X161:Z161"/>
    <mergeCell ref="X189:Z189"/>
    <mergeCell ref="J205:K205"/>
    <mergeCell ref="U205:W205"/>
    <mergeCell ref="X91:Z91"/>
    <mergeCell ref="X176:Z176"/>
    <mergeCell ref="X164:Z164"/>
    <mergeCell ref="X133:Z133"/>
    <mergeCell ref="X100:Z100"/>
    <mergeCell ref="X167:Z167"/>
    <mergeCell ref="P150:S150"/>
    <mergeCell ref="X99:Z99"/>
    <mergeCell ref="A202:A205"/>
    <mergeCell ref="E202:F202"/>
    <mergeCell ref="G202:H202"/>
    <mergeCell ref="E204:F204"/>
    <mergeCell ref="G204:H204"/>
    <mergeCell ref="E203:F203"/>
    <mergeCell ref="G203:H203"/>
    <mergeCell ref="G205:H205"/>
    <mergeCell ref="E205:F205"/>
    <mergeCell ref="AA205:AC205"/>
    <mergeCell ref="J203:K203"/>
    <mergeCell ref="J204:K204"/>
    <mergeCell ref="J202:K202"/>
    <mergeCell ref="M202:N202"/>
    <mergeCell ref="P202:S202"/>
    <mergeCell ref="X202:Z202"/>
    <mergeCell ref="U202:W202"/>
    <mergeCell ref="U204:W204"/>
    <mergeCell ref="X204:Z204"/>
    <mergeCell ref="AA202:AC202"/>
    <mergeCell ref="AA204:AC204"/>
    <mergeCell ref="P201:S201"/>
    <mergeCell ref="AI202:AI205"/>
    <mergeCell ref="X203:Z203"/>
    <mergeCell ref="AA203:AC203"/>
    <mergeCell ref="X201:Z201"/>
    <mergeCell ref="AA201:AC201"/>
    <mergeCell ref="AI198:AI201"/>
    <mergeCell ref="X205:Z205"/>
    <mergeCell ref="M204:N204"/>
    <mergeCell ref="P204:S204"/>
    <mergeCell ref="M203:N203"/>
    <mergeCell ref="P203:S203"/>
    <mergeCell ref="M201:N201"/>
    <mergeCell ref="U203:W203"/>
    <mergeCell ref="U201:W201"/>
    <mergeCell ref="X197:Z197"/>
    <mergeCell ref="AA200:AC200"/>
    <mergeCell ref="U198:W198"/>
    <mergeCell ref="M200:N200"/>
    <mergeCell ref="P200:S200"/>
    <mergeCell ref="U200:W200"/>
    <mergeCell ref="X200:Z200"/>
    <mergeCell ref="P199:S199"/>
    <mergeCell ref="U199:W199"/>
    <mergeCell ref="X199:Z199"/>
    <mergeCell ref="E198:F198"/>
    <mergeCell ref="G198:H198"/>
    <mergeCell ref="J199:K199"/>
    <mergeCell ref="P198:S198"/>
    <mergeCell ref="J198:K198"/>
    <mergeCell ref="M198:N198"/>
    <mergeCell ref="E199:F199"/>
    <mergeCell ref="AA197:AC197"/>
    <mergeCell ref="X30:Z30"/>
    <mergeCell ref="X163:Z163"/>
    <mergeCell ref="X131:Z131"/>
    <mergeCell ref="X124:Z124"/>
    <mergeCell ref="X118:Z118"/>
    <mergeCell ref="X109:Z109"/>
    <mergeCell ref="AA106:AC106"/>
    <mergeCell ref="AA37:AC37"/>
    <mergeCell ref="AA191:AC191"/>
    <mergeCell ref="A191:A194"/>
    <mergeCell ref="G191:H191"/>
    <mergeCell ref="J191:K191"/>
    <mergeCell ref="M191:N191"/>
    <mergeCell ref="P191:S191"/>
    <mergeCell ref="G194:H194"/>
    <mergeCell ref="J194:K194"/>
    <mergeCell ref="M194:N194"/>
    <mergeCell ref="P194:S194"/>
    <mergeCell ref="E192:F192"/>
    <mergeCell ref="AA190:AC190"/>
    <mergeCell ref="G192:H192"/>
    <mergeCell ref="J192:K192"/>
    <mergeCell ref="M192:N192"/>
    <mergeCell ref="P192:S192"/>
    <mergeCell ref="P193:S193"/>
    <mergeCell ref="G193:H193"/>
    <mergeCell ref="J193:K193"/>
    <mergeCell ref="M193:N193"/>
    <mergeCell ref="U192:W192"/>
    <mergeCell ref="X192:Z192"/>
    <mergeCell ref="AA192:AC192"/>
    <mergeCell ref="X194:Z194"/>
    <mergeCell ref="AA194:AC194"/>
    <mergeCell ref="U194:W194"/>
    <mergeCell ref="X193:Z193"/>
    <mergeCell ref="AA193:AC193"/>
    <mergeCell ref="AI187:AI190"/>
    <mergeCell ref="M188:N188"/>
    <mergeCell ref="U193:W193"/>
    <mergeCell ref="U191:W191"/>
    <mergeCell ref="X191:Z191"/>
    <mergeCell ref="X188:Z188"/>
    <mergeCell ref="AI191:AI194"/>
    <mergeCell ref="P188:S188"/>
    <mergeCell ref="X187:Z187"/>
    <mergeCell ref="P189:S189"/>
    <mergeCell ref="E190:F190"/>
    <mergeCell ref="G190:H190"/>
    <mergeCell ref="J190:K190"/>
    <mergeCell ref="M190:N190"/>
    <mergeCell ref="U190:W190"/>
    <mergeCell ref="X190:Z190"/>
    <mergeCell ref="P190:S190"/>
    <mergeCell ref="AA189:AC189"/>
    <mergeCell ref="E188:F188"/>
    <mergeCell ref="G188:H188"/>
    <mergeCell ref="G187:H187"/>
    <mergeCell ref="M189:N189"/>
    <mergeCell ref="AA188:AC188"/>
    <mergeCell ref="J187:K187"/>
    <mergeCell ref="E189:F189"/>
    <mergeCell ref="G189:H189"/>
    <mergeCell ref="J189:K189"/>
    <mergeCell ref="U184:W184"/>
    <mergeCell ref="J188:K188"/>
    <mergeCell ref="M187:N187"/>
    <mergeCell ref="P187:S187"/>
    <mergeCell ref="U187:W187"/>
    <mergeCell ref="U188:W188"/>
    <mergeCell ref="P184:S184"/>
    <mergeCell ref="AA187:AC187"/>
    <mergeCell ref="E187:F187"/>
    <mergeCell ref="A181:A184"/>
    <mergeCell ref="G181:H181"/>
    <mergeCell ref="J181:K181"/>
    <mergeCell ref="X181:Z181"/>
    <mergeCell ref="AA184:AC184"/>
    <mergeCell ref="G184:H184"/>
    <mergeCell ref="A187:A190"/>
    <mergeCell ref="J184:K184"/>
    <mergeCell ref="AI181:AI184"/>
    <mergeCell ref="E182:F182"/>
    <mergeCell ref="G182:H182"/>
    <mergeCell ref="J182:K182"/>
    <mergeCell ref="J183:K183"/>
    <mergeCell ref="X183:Z183"/>
    <mergeCell ref="X182:Z182"/>
    <mergeCell ref="X184:Z184"/>
    <mergeCell ref="M184:N184"/>
    <mergeCell ref="U181:W181"/>
    <mergeCell ref="M182:N182"/>
    <mergeCell ref="P182:S182"/>
    <mergeCell ref="E176:F176"/>
    <mergeCell ref="G176:H176"/>
    <mergeCell ref="E183:F183"/>
    <mergeCell ref="J176:K176"/>
    <mergeCell ref="G183:H183"/>
    <mergeCell ref="M176:N176"/>
    <mergeCell ref="E179:F179"/>
    <mergeCell ref="G179:H179"/>
    <mergeCell ref="P183:S183"/>
    <mergeCell ref="M181:N181"/>
    <mergeCell ref="AA181:AC181"/>
    <mergeCell ref="G174:H174"/>
    <mergeCell ref="J174:K174"/>
    <mergeCell ref="G175:H175"/>
    <mergeCell ref="AA175:AC175"/>
    <mergeCell ref="U182:W182"/>
    <mergeCell ref="M183:N183"/>
    <mergeCell ref="P181:S181"/>
    <mergeCell ref="AI173:AI176"/>
    <mergeCell ref="U174:W174"/>
    <mergeCell ref="J175:K175"/>
    <mergeCell ref="M175:N175"/>
    <mergeCell ref="P175:S175"/>
    <mergeCell ref="U175:W175"/>
    <mergeCell ref="X175:Z175"/>
    <mergeCell ref="AA176:AC176"/>
    <mergeCell ref="U176:W176"/>
    <mergeCell ref="J173:K173"/>
    <mergeCell ref="J165:K165"/>
    <mergeCell ref="M165:N165"/>
    <mergeCell ref="U165:W165"/>
    <mergeCell ref="X165:Z165"/>
    <mergeCell ref="P173:S173"/>
    <mergeCell ref="J167:K167"/>
    <mergeCell ref="U172:W172"/>
    <mergeCell ref="U170:W170"/>
    <mergeCell ref="X170:Z170"/>
    <mergeCell ref="U173:W173"/>
    <mergeCell ref="A165:A168"/>
    <mergeCell ref="E165:F165"/>
    <mergeCell ref="G165:H165"/>
    <mergeCell ref="G168:H168"/>
    <mergeCell ref="E168:F168"/>
    <mergeCell ref="E170:F170"/>
    <mergeCell ref="G167:H167"/>
    <mergeCell ref="AI165:AI168"/>
    <mergeCell ref="E166:F166"/>
    <mergeCell ref="G166:H166"/>
    <mergeCell ref="J166:K166"/>
    <mergeCell ref="M166:N166"/>
    <mergeCell ref="P166:S166"/>
    <mergeCell ref="J168:K168"/>
    <mergeCell ref="AA165:AC165"/>
    <mergeCell ref="E167:F167"/>
    <mergeCell ref="P165:S165"/>
    <mergeCell ref="J163:K163"/>
    <mergeCell ref="AA168:AC168"/>
    <mergeCell ref="M168:N168"/>
    <mergeCell ref="X168:Z168"/>
    <mergeCell ref="P168:S168"/>
    <mergeCell ref="P167:S167"/>
    <mergeCell ref="U167:W167"/>
    <mergeCell ref="X166:Z166"/>
    <mergeCell ref="AA166:AC166"/>
    <mergeCell ref="AA167:AC167"/>
    <mergeCell ref="P162:S162"/>
    <mergeCell ref="AA163:AC163"/>
    <mergeCell ref="P164:S164"/>
    <mergeCell ref="AA164:AC164"/>
    <mergeCell ref="U164:W164"/>
    <mergeCell ref="M163:N163"/>
    <mergeCell ref="P163:S163"/>
    <mergeCell ref="G161:H161"/>
    <mergeCell ref="J161:K161"/>
    <mergeCell ref="M161:N161"/>
    <mergeCell ref="G162:H162"/>
    <mergeCell ref="M164:N164"/>
    <mergeCell ref="E164:F164"/>
    <mergeCell ref="G164:H164"/>
    <mergeCell ref="J164:K164"/>
    <mergeCell ref="J162:K162"/>
    <mergeCell ref="M162:N162"/>
    <mergeCell ref="A150:A153"/>
    <mergeCell ref="E150:F150"/>
    <mergeCell ref="G150:H150"/>
    <mergeCell ref="J150:K150"/>
    <mergeCell ref="M150:N150"/>
    <mergeCell ref="E153:F153"/>
    <mergeCell ref="G153:H153"/>
    <mergeCell ref="M152:N152"/>
    <mergeCell ref="M151:N151"/>
    <mergeCell ref="G152:H152"/>
    <mergeCell ref="A155:A158"/>
    <mergeCell ref="AI150:AI153"/>
    <mergeCell ref="AA151:AC151"/>
    <mergeCell ref="AA152:AC152"/>
    <mergeCell ref="AA153:AC153"/>
    <mergeCell ref="X151:Z151"/>
    <mergeCell ref="X150:Z150"/>
    <mergeCell ref="X152:Z152"/>
    <mergeCell ref="AA150:AC150"/>
    <mergeCell ref="P152:S152"/>
    <mergeCell ref="J152:K152"/>
    <mergeCell ref="E151:F151"/>
    <mergeCell ref="G151:H151"/>
    <mergeCell ref="J151:K151"/>
    <mergeCell ref="P151:S151"/>
    <mergeCell ref="P147:S147"/>
    <mergeCell ref="E146:F146"/>
    <mergeCell ref="G146:H146"/>
    <mergeCell ref="J146:K146"/>
    <mergeCell ref="AA145:AC145"/>
    <mergeCell ref="P145:S145"/>
    <mergeCell ref="M146:N146"/>
    <mergeCell ref="P146:S146"/>
    <mergeCell ref="U146:W146"/>
    <mergeCell ref="A144:A147"/>
    <mergeCell ref="X146:Z146"/>
    <mergeCell ref="AA146:AC146"/>
    <mergeCell ref="E147:F147"/>
    <mergeCell ref="G147:H147"/>
    <mergeCell ref="J147:K147"/>
    <mergeCell ref="M147:N147"/>
    <mergeCell ref="U147:W147"/>
    <mergeCell ref="J145:K145"/>
    <mergeCell ref="M145:N145"/>
    <mergeCell ref="AA133:AC133"/>
    <mergeCell ref="M133:N133"/>
    <mergeCell ref="P133:S133"/>
    <mergeCell ref="U138:W138"/>
    <mergeCell ref="X138:Z138"/>
    <mergeCell ref="AA138:AC138"/>
    <mergeCell ref="P138:S138"/>
    <mergeCell ref="AA135:AC135"/>
    <mergeCell ref="X136:Z136"/>
    <mergeCell ref="AA136:AC136"/>
    <mergeCell ref="AI144:AI147"/>
    <mergeCell ref="P144:S144"/>
    <mergeCell ref="U144:W144"/>
    <mergeCell ref="X144:Z144"/>
    <mergeCell ref="X145:Z145"/>
    <mergeCell ref="AA147:AC147"/>
    <mergeCell ref="U145:W145"/>
    <mergeCell ref="AA144:AC144"/>
    <mergeCell ref="X147:Z147"/>
    <mergeCell ref="M144:N144"/>
    <mergeCell ref="G144:H144"/>
    <mergeCell ref="J144:K144"/>
    <mergeCell ref="E145:F145"/>
    <mergeCell ref="M139:N139"/>
    <mergeCell ref="G145:H145"/>
    <mergeCell ref="J139:K139"/>
    <mergeCell ref="E143:F143"/>
    <mergeCell ref="E144:F144"/>
    <mergeCell ref="G139:H139"/>
    <mergeCell ref="A130:A133"/>
    <mergeCell ref="E130:F130"/>
    <mergeCell ref="G130:H130"/>
    <mergeCell ref="E132:F132"/>
    <mergeCell ref="E133:F133"/>
    <mergeCell ref="G133:H133"/>
    <mergeCell ref="E131:F131"/>
    <mergeCell ref="G131:H131"/>
    <mergeCell ref="X132:Z132"/>
    <mergeCell ref="M124:N124"/>
    <mergeCell ref="P124:S124"/>
    <mergeCell ref="AA124:AC124"/>
    <mergeCell ref="AA125:AC126"/>
    <mergeCell ref="AA132:AC132"/>
    <mergeCell ref="U124:W124"/>
    <mergeCell ref="AA128:AC128"/>
    <mergeCell ref="U127:W127"/>
    <mergeCell ref="X127:Z127"/>
    <mergeCell ref="AI126:AI129"/>
    <mergeCell ref="AA130:AC130"/>
    <mergeCell ref="AA129:AC129"/>
    <mergeCell ref="AA127:AC127"/>
    <mergeCell ref="X130:Z130"/>
    <mergeCell ref="M129:N129"/>
    <mergeCell ref="P129:S129"/>
    <mergeCell ref="U129:W129"/>
    <mergeCell ref="X129:Z129"/>
    <mergeCell ref="AI130:AI133"/>
    <mergeCell ref="AA131:AC131"/>
    <mergeCell ref="M127:N127"/>
    <mergeCell ref="P127:S127"/>
    <mergeCell ref="M128:N128"/>
    <mergeCell ref="P128:S128"/>
    <mergeCell ref="U128:W128"/>
    <mergeCell ref="X128:Z128"/>
    <mergeCell ref="J128:K128"/>
    <mergeCell ref="E129:F129"/>
    <mergeCell ref="G129:H129"/>
    <mergeCell ref="J129:K129"/>
    <mergeCell ref="E127:F127"/>
    <mergeCell ref="G127:H127"/>
    <mergeCell ref="J127:K127"/>
    <mergeCell ref="A125:A129"/>
    <mergeCell ref="E125:F126"/>
    <mergeCell ref="P125:S126"/>
    <mergeCell ref="U125:W126"/>
    <mergeCell ref="X125:Z126"/>
    <mergeCell ref="J126:K126"/>
    <mergeCell ref="M126:N126"/>
    <mergeCell ref="E128:F128"/>
    <mergeCell ref="G126:H126"/>
    <mergeCell ref="G128:H128"/>
    <mergeCell ref="A121:A124"/>
    <mergeCell ref="G121:H121"/>
    <mergeCell ref="J121:K121"/>
    <mergeCell ref="E124:F124"/>
    <mergeCell ref="G124:H124"/>
    <mergeCell ref="J124:K124"/>
    <mergeCell ref="E123:F123"/>
    <mergeCell ref="E122:F122"/>
    <mergeCell ref="G122:H122"/>
    <mergeCell ref="J122:K122"/>
    <mergeCell ref="G123:H123"/>
    <mergeCell ref="J123:K123"/>
    <mergeCell ref="X121:Z121"/>
    <mergeCell ref="U123:W123"/>
    <mergeCell ref="X123:Z123"/>
    <mergeCell ref="AA123:AC123"/>
    <mergeCell ref="AA121:AC121"/>
    <mergeCell ref="P121:S121"/>
    <mergeCell ref="AI121:AI124"/>
    <mergeCell ref="M122:N122"/>
    <mergeCell ref="P122:S122"/>
    <mergeCell ref="U122:W122"/>
    <mergeCell ref="X122:Z122"/>
    <mergeCell ref="AA122:AC122"/>
    <mergeCell ref="M123:N123"/>
    <mergeCell ref="P123:S123"/>
    <mergeCell ref="G105:H105"/>
    <mergeCell ref="J105:K105"/>
    <mergeCell ref="X106:Z106"/>
    <mergeCell ref="M107:N107"/>
    <mergeCell ref="P107:S107"/>
    <mergeCell ref="E106:F106"/>
    <mergeCell ref="P106:S106"/>
    <mergeCell ref="J113:K113"/>
    <mergeCell ref="J112:K112"/>
    <mergeCell ref="E111:F111"/>
    <mergeCell ref="G111:H111"/>
    <mergeCell ref="G113:H113"/>
    <mergeCell ref="E109:F109"/>
    <mergeCell ref="A115:A118"/>
    <mergeCell ref="E115:F115"/>
    <mergeCell ref="E118:F118"/>
    <mergeCell ref="J117:K117"/>
    <mergeCell ref="G118:H118"/>
    <mergeCell ref="J118:K118"/>
    <mergeCell ref="E116:F116"/>
    <mergeCell ref="E117:F117"/>
    <mergeCell ref="G116:H116"/>
    <mergeCell ref="G117:H117"/>
    <mergeCell ref="M118:N118"/>
    <mergeCell ref="M106:N106"/>
    <mergeCell ref="M108:N108"/>
    <mergeCell ref="AA118:AC118"/>
    <mergeCell ref="X117:Z117"/>
    <mergeCell ref="AA117:AC117"/>
    <mergeCell ref="M117:N117"/>
    <mergeCell ref="P117:S117"/>
    <mergeCell ref="P118:S118"/>
    <mergeCell ref="U117:W117"/>
    <mergeCell ref="U118:W118"/>
    <mergeCell ref="AA102:AC102"/>
    <mergeCell ref="AI102:AI105"/>
    <mergeCell ref="U103:W103"/>
    <mergeCell ref="X103:Z103"/>
    <mergeCell ref="AA103:AC103"/>
    <mergeCell ref="U104:W104"/>
    <mergeCell ref="X105:Z105"/>
    <mergeCell ref="X104:Z104"/>
    <mergeCell ref="AA105:AC105"/>
    <mergeCell ref="E103:F103"/>
    <mergeCell ref="G103:H103"/>
    <mergeCell ref="J103:K103"/>
    <mergeCell ref="M103:N103"/>
    <mergeCell ref="P103:S103"/>
    <mergeCell ref="AI98:AI101"/>
    <mergeCell ref="J99:K99"/>
    <mergeCell ref="M99:N99"/>
    <mergeCell ref="P99:S99"/>
    <mergeCell ref="U99:W99"/>
    <mergeCell ref="M102:N102"/>
    <mergeCell ref="J101:K101"/>
    <mergeCell ref="P102:S102"/>
    <mergeCell ref="X102:Z102"/>
    <mergeCell ref="A98:A101"/>
    <mergeCell ref="E98:F98"/>
    <mergeCell ref="G98:H98"/>
    <mergeCell ref="E100:F100"/>
    <mergeCell ref="J100:K100"/>
    <mergeCell ref="E104:F104"/>
    <mergeCell ref="G104:H104"/>
    <mergeCell ref="J104:K104"/>
    <mergeCell ref="M104:N104"/>
    <mergeCell ref="G100:H100"/>
    <mergeCell ref="E101:F101"/>
    <mergeCell ref="G101:H101"/>
    <mergeCell ref="M101:N101"/>
    <mergeCell ref="M100:N100"/>
    <mergeCell ref="J102:K102"/>
    <mergeCell ref="AA101:AC101"/>
    <mergeCell ref="AA100:AC100"/>
    <mergeCell ref="AA99:AC99"/>
    <mergeCell ref="X98:Z98"/>
    <mergeCell ref="M97:N97"/>
    <mergeCell ref="P97:Q97"/>
    <mergeCell ref="U97:W97"/>
    <mergeCell ref="AA97:AC97"/>
    <mergeCell ref="U98:W98"/>
    <mergeCell ref="U101:W101"/>
    <mergeCell ref="G99:H99"/>
    <mergeCell ref="J98:K98"/>
    <mergeCell ref="M98:N98"/>
    <mergeCell ref="P98:Q98"/>
    <mergeCell ref="AA98:AC98"/>
    <mergeCell ref="J97:K97"/>
    <mergeCell ref="X97:Z97"/>
    <mergeCell ref="J96:K96"/>
    <mergeCell ref="A94:A97"/>
    <mergeCell ref="E94:F94"/>
    <mergeCell ref="G94:H94"/>
    <mergeCell ref="E96:F96"/>
    <mergeCell ref="G96:H96"/>
    <mergeCell ref="E97:F97"/>
    <mergeCell ref="G97:H97"/>
    <mergeCell ref="X94:Z94"/>
    <mergeCell ref="AA94:AC94"/>
    <mergeCell ref="AI94:AI97"/>
    <mergeCell ref="U95:W95"/>
    <mergeCell ref="X95:Z95"/>
    <mergeCell ref="AA95:AC95"/>
    <mergeCell ref="U96:W96"/>
    <mergeCell ref="AA96:AC96"/>
    <mergeCell ref="X96:Z96"/>
    <mergeCell ref="J93:K93"/>
    <mergeCell ref="M93:N93"/>
    <mergeCell ref="E95:F95"/>
    <mergeCell ref="G95:H95"/>
    <mergeCell ref="J95:K95"/>
    <mergeCell ref="M95:N95"/>
    <mergeCell ref="E93:F93"/>
    <mergeCell ref="M90:N90"/>
    <mergeCell ref="G91:H91"/>
    <mergeCell ref="J91:K91"/>
    <mergeCell ref="M91:N91"/>
    <mergeCell ref="M96:N96"/>
    <mergeCell ref="P96:Q96"/>
    <mergeCell ref="P95:Q95"/>
    <mergeCell ref="J94:K94"/>
    <mergeCell ref="M94:N94"/>
    <mergeCell ref="P94:Q94"/>
    <mergeCell ref="AI89:AI93"/>
    <mergeCell ref="AA90:AC90"/>
    <mergeCell ref="P90:Q90"/>
    <mergeCell ref="P91:Q91"/>
    <mergeCell ref="P93:Q93"/>
    <mergeCell ref="U93:W93"/>
    <mergeCell ref="X93:Z93"/>
    <mergeCell ref="U90:W90"/>
    <mergeCell ref="X92:Z92"/>
    <mergeCell ref="U92:W92"/>
    <mergeCell ref="AA91:AC91"/>
    <mergeCell ref="AA93:AC93"/>
    <mergeCell ref="J90:K90"/>
    <mergeCell ref="U89:W89"/>
    <mergeCell ref="X89:Z89"/>
    <mergeCell ref="J89:K89"/>
    <mergeCell ref="M89:N89"/>
    <mergeCell ref="P89:S89"/>
    <mergeCell ref="X90:Z90"/>
    <mergeCell ref="AA89:AC89"/>
    <mergeCell ref="G86:H86"/>
    <mergeCell ref="E88:F88"/>
    <mergeCell ref="J88:K88"/>
    <mergeCell ref="M88:N88"/>
    <mergeCell ref="M86:N86"/>
    <mergeCell ref="E87:F87"/>
    <mergeCell ref="G87:H87"/>
    <mergeCell ref="A84:A88"/>
    <mergeCell ref="E84:F84"/>
    <mergeCell ref="G84:H84"/>
    <mergeCell ref="E86:F86"/>
    <mergeCell ref="E90:F90"/>
    <mergeCell ref="G90:H90"/>
    <mergeCell ref="G89:H89"/>
    <mergeCell ref="A89:A93"/>
    <mergeCell ref="G93:H93"/>
    <mergeCell ref="E91:F91"/>
    <mergeCell ref="AA81:AC81"/>
    <mergeCell ref="AA84:AC84"/>
    <mergeCell ref="U84:W84"/>
    <mergeCell ref="U81:W81"/>
    <mergeCell ref="X84:Z84"/>
    <mergeCell ref="X81:Z81"/>
    <mergeCell ref="X83:Z83"/>
    <mergeCell ref="AA83:AC83"/>
    <mergeCell ref="E85:F85"/>
    <mergeCell ref="G85:H85"/>
    <mergeCell ref="J85:K85"/>
    <mergeCell ref="M85:N85"/>
    <mergeCell ref="X88:Z88"/>
    <mergeCell ref="G88:H88"/>
    <mergeCell ref="P85:S85"/>
    <mergeCell ref="U85:W85"/>
    <mergeCell ref="P88:S88"/>
    <mergeCell ref="U88:W88"/>
    <mergeCell ref="U86:W86"/>
    <mergeCell ref="P86:S86"/>
    <mergeCell ref="J84:K84"/>
    <mergeCell ref="M84:N84"/>
    <mergeCell ref="J86:K86"/>
    <mergeCell ref="AI84:AI88"/>
    <mergeCell ref="AA85:AC85"/>
    <mergeCell ref="P84:S84"/>
    <mergeCell ref="X86:Z86"/>
    <mergeCell ref="AA86:AC86"/>
    <mergeCell ref="M76:N76"/>
    <mergeCell ref="P76:S76"/>
    <mergeCell ref="J80:K80"/>
    <mergeCell ref="AA88:AC88"/>
    <mergeCell ref="X85:Z85"/>
    <mergeCell ref="X79:Z79"/>
    <mergeCell ref="AA79:AC79"/>
    <mergeCell ref="J81:K81"/>
    <mergeCell ref="M81:N81"/>
    <mergeCell ref="M80:N80"/>
    <mergeCell ref="E81:F81"/>
    <mergeCell ref="E80:F80"/>
    <mergeCell ref="G80:H80"/>
    <mergeCell ref="G81:H81"/>
    <mergeCell ref="P78:S78"/>
    <mergeCell ref="U78:W78"/>
    <mergeCell ref="P81:S81"/>
    <mergeCell ref="P79:S79"/>
    <mergeCell ref="P80:S80"/>
    <mergeCell ref="U79:W79"/>
    <mergeCell ref="AA78:AC78"/>
    <mergeCell ref="E75:F75"/>
    <mergeCell ref="U76:W76"/>
    <mergeCell ref="X76:Z76"/>
    <mergeCell ref="AA76:AC76"/>
    <mergeCell ref="X77:Y77"/>
    <mergeCell ref="AA77:AC77"/>
    <mergeCell ref="P75:S75"/>
    <mergeCell ref="X75:Z75"/>
    <mergeCell ref="AA75:AC75"/>
    <mergeCell ref="AI78:AI81"/>
    <mergeCell ref="E79:F79"/>
    <mergeCell ref="G79:H79"/>
    <mergeCell ref="J79:K79"/>
    <mergeCell ref="M79:N79"/>
    <mergeCell ref="X80:Z80"/>
    <mergeCell ref="AA80:AC80"/>
    <mergeCell ref="J78:K78"/>
    <mergeCell ref="M78:N78"/>
    <mergeCell ref="X78:Z78"/>
    <mergeCell ref="AD70:AD73"/>
    <mergeCell ref="AE70:AE73"/>
    <mergeCell ref="AF70:AF73"/>
    <mergeCell ref="AG70:AG73"/>
    <mergeCell ref="G75:H75"/>
    <mergeCell ref="J70:K73"/>
    <mergeCell ref="M70:N73"/>
    <mergeCell ref="P70:S73"/>
    <mergeCell ref="J75:K75"/>
    <mergeCell ref="M75:N75"/>
    <mergeCell ref="AH70:AH73"/>
    <mergeCell ref="AI70:AI76"/>
    <mergeCell ref="AJ70:AJ73"/>
    <mergeCell ref="E74:F74"/>
    <mergeCell ref="G74:H74"/>
    <mergeCell ref="J74:K74"/>
    <mergeCell ref="M74:N74"/>
    <mergeCell ref="P74:S74"/>
    <mergeCell ref="U74:W74"/>
    <mergeCell ref="X70:Z73"/>
    <mergeCell ref="AI64:AI67"/>
    <mergeCell ref="I65:K65"/>
    <mergeCell ref="L65:N65"/>
    <mergeCell ref="P65:S65"/>
    <mergeCell ref="U65:W65"/>
    <mergeCell ref="X65:Z65"/>
    <mergeCell ref="AA65:AC65"/>
    <mergeCell ref="P67:S67"/>
    <mergeCell ref="U67:W67"/>
    <mergeCell ref="L66:N66"/>
    <mergeCell ref="X74:Z74"/>
    <mergeCell ref="A70:A76"/>
    <mergeCell ref="E70:F73"/>
    <mergeCell ref="G70:H73"/>
    <mergeCell ref="B70:B73"/>
    <mergeCell ref="AA74:AC74"/>
    <mergeCell ref="AA70:AC73"/>
    <mergeCell ref="E76:F76"/>
    <mergeCell ref="G76:H76"/>
    <mergeCell ref="J76:K76"/>
    <mergeCell ref="E64:F64"/>
    <mergeCell ref="L67:N67"/>
    <mergeCell ref="X67:Z67"/>
    <mergeCell ref="A65:A67"/>
    <mergeCell ref="E65:F65"/>
    <mergeCell ref="G65:H65"/>
    <mergeCell ref="E66:F66"/>
    <mergeCell ref="G66:H66"/>
    <mergeCell ref="X66:Z66"/>
    <mergeCell ref="P66:S66"/>
    <mergeCell ref="E67:F67"/>
    <mergeCell ref="G67:H67"/>
    <mergeCell ref="I67:K67"/>
    <mergeCell ref="AA67:AC67"/>
    <mergeCell ref="I66:K66"/>
    <mergeCell ref="G64:H64"/>
    <mergeCell ref="I64:K64"/>
    <mergeCell ref="L64:N64"/>
    <mergeCell ref="P64:S64"/>
    <mergeCell ref="I63:K63"/>
    <mergeCell ref="I59:K59"/>
    <mergeCell ref="L59:N59"/>
    <mergeCell ref="P59:S59"/>
    <mergeCell ref="P63:S63"/>
    <mergeCell ref="P60:S60"/>
    <mergeCell ref="A59:A63"/>
    <mergeCell ref="E59:F59"/>
    <mergeCell ref="G59:H59"/>
    <mergeCell ref="E63:F63"/>
    <mergeCell ref="G63:H63"/>
    <mergeCell ref="L63:N63"/>
    <mergeCell ref="E60:F60"/>
    <mergeCell ref="G60:H60"/>
    <mergeCell ref="I60:K60"/>
    <mergeCell ref="L60:N60"/>
    <mergeCell ref="U61:W61"/>
    <mergeCell ref="AA61:AC61"/>
    <mergeCell ref="X61:Z61"/>
    <mergeCell ref="X59:Z59"/>
    <mergeCell ref="AA59:AC59"/>
    <mergeCell ref="AI59:AI63"/>
    <mergeCell ref="AA63:AC63"/>
    <mergeCell ref="X63:Z63"/>
    <mergeCell ref="AA62:AC62"/>
    <mergeCell ref="G56:H56"/>
    <mergeCell ref="E57:F57"/>
    <mergeCell ref="G57:H57"/>
    <mergeCell ref="X60:Z60"/>
    <mergeCell ref="AA60:AC60"/>
    <mergeCell ref="E61:F61"/>
    <mergeCell ref="G61:H61"/>
    <mergeCell ref="I61:K61"/>
    <mergeCell ref="L61:N61"/>
    <mergeCell ref="P61:S61"/>
    <mergeCell ref="P54:S54"/>
    <mergeCell ref="X54:Z54"/>
    <mergeCell ref="U54:W54"/>
    <mergeCell ref="AA54:AC54"/>
    <mergeCell ref="A54:A58"/>
    <mergeCell ref="E54:F54"/>
    <mergeCell ref="G54:H54"/>
    <mergeCell ref="E58:F58"/>
    <mergeCell ref="G58:H58"/>
    <mergeCell ref="E56:F56"/>
    <mergeCell ref="P56:S56"/>
    <mergeCell ref="U56:W56"/>
    <mergeCell ref="X56:Z56"/>
    <mergeCell ref="AA56:AC56"/>
    <mergeCell ref="AI54:AI58"/>
    <mergeCell ref="E55:F55"/>
    <mergeCell ref="G55:H55"/>
    <mergeCell ref="I55:K55"/>
    <mergeCell ref="L55:N55"/>
    <mergeCell ref="P55:S55"/>
    <mergeCell ref="L53:N53"/>
    <mergeCell ref="U53:W53"/>
    <mergeCell ref="U49:W49"/>
    <mergeCell ref="AA58:AC58"/>
    <mergeCell ref="I58:K58"/>
    <mergeCell ref="L58:N58"/>
    <mergeCell ref="P58:S58"/>
    <mergeCell ref="U58:W58"/>
    <mergeCell ref="I56:K56"/>
    <mergeCell ref="L56:N56"/>
    <mergeCell ref="G51:H51"/>
    <mergeCell ref="I53:K53"/>
    <mergeCell ref="P53:S53"/>
    <mergeCell ref="I49:K49"/>
    <mergeCell ref="AI49:AI53"/>
    <mergeCell ref="E50:F50"/>
    <mergeCell ref="G50:H50"/>
    <mergeCell ref="I50:K50"/>
    <mergeCell ref="L50:N50"/>
    <mergeCell ref="P50:S50"/>
    <mergeCell ref="A39:A42"/>
    <mergeCell ref="E39:F39"/>
    <mergeCell ref="G39:H39"/>
    <mergeCell ref="E42:F42"/>
    <mergeCell ref="G42:H42"/>
    <mergeCell ref="E41:F41"/>
    <mergeCell ref="G41:H41"/>
    <mergeCell ref="I39:K39"/>
    <mergeCell ref="L39:N39"/>
    <mergeCell ref="P39:S39"/>
    <mergeCell ref="X39:Z39"/>
    <mergeCell ref="U39:W39"/>
    <mergeCell ref="AA39:AC39"/>
    <mergeCell ref="AI39:AI42"/>
    <mergeCell ref="E40:F40"/>
    <mergeCell ref="G40:H40"/>
    <mergeCell ref="I40:K40"/>
    <mergeCell ref="L40:N40"/>
    <mergeCell ref="P40:S40"/>
    <mergeCell ref="U40:W40"/>
    <mergeCell ref="X40:Z40"/>
    <mergeCell ref="X42:Z42"/>
    <mergeCell ref="AA40:AC40"/>
    <mergeCell ref="I41:K41"/>
    <mergeCell ref="L41:N41"/>
    <mergeCell ref="P41:S41"/>
    <mergeCell ref="U41:W41"/>
    <mergeCell ref="X41:Z41"/>
    <mergeCell ref="L30:N30"/>
    <mergeCell ref="P30:S30"/>
    <mergeCell ref="U37:W37"/>
    <mergeCell ref="X34:Z34"/>
    <mergeCell ref="A36:AL36"/>
    <mergeCell ref="AA27:AC27"/>
    <mergeCell ref="AI27:AI30"/>
    <mergeCell ref="AA30:AC30"/>
    <mergeCell ref="U27:W27"/>
    <mergeCell ref="U29:W29"/>
    <mergeCell ref="X27:Z27"/>
    <mergeCell ref="AA28:AC28"/>
    <mergeCell ref="AA29:AC29"/>
    <mergeCell ref="U30:W30"/>
    <mergeCell ref="AI23:AI26"/>
    <mergeCell ref="E24:F24"/>
    <mergeCell ref="G24:H24"/>
    <mergeCell ref="I24:K24"/>
    <mergeCell ref="L24:N24"/>
    <mergeCell ref="P24:S24"/>
    <mergeCell ref="U26:W26"/>
    <mergeCell ref="E26:F26"/>
    <mergeCell ref="G26:H26"/>
    <mergeCell ref="AA24:AC24"/>
    <mergeCell ref="P27:S27"/>
    <mergeCell ref="L29:N29"/>
    <mergeCell ref="P29:S29"/>
    <mergeCell ref="L28:N28"/>
    <mergeCell ref="P28:S28"/>
    <mergeCell ref="L26:N26"/>
    <mergeCell ref="I26:K26"/>
    <mergeCell ref="AA25:AC25"/>
    <mergeCell ref="L25:N25"/>
    <mergeCell ref="P25:S25"/>
    <mergeCell ref="U25:W25"/>
    <mergeCell ref="X25:Z25"/>
    <mergeCell ref="P26:S26"/>
    <mergeCell ref="X26:Z26"/>
    <mergeCell ref="U24:W24"/>
    <mergeCell ref="X24:Z24"/>
    <mergeCell ref="U22:W22"/>
    <mergeCell ref="AA23:AC23"/>
    <mergeCell ref="A21:AL21"/>
    <mergeCell ref="AA26:AC26"/>
    <mergeCell ref="A23:A26"/>
    <mergeCell ref="E23:F23"/>
    <mergeCell ref="G23:H23"/>
    <mergeCell ref="I23:K23"/>
    <mergeCell ref="G18:I18"/>
    <mergeCell ref="U19:W19"/>
    <mergeCell ref="U20:V20"/>
    <mergeCell ref="X20:Y20"/>
    <mergeCell ref="AA20:AC20"/>
    <mergeCell ref="L23:N23"/>
    <mergeCell ref="P23:S23"/>
    <mergeCell ref="AA22:AC22"/>
    <mergeCell ref="U18:W18"/>
    <mergeCell ref="X18:Z18"/>
    <mergeCell ref="M19:O19"/>
    <mergeCell ref="P19:S19"/>
    <mergeCell ref="X19:Z19"/>
    <mergeCell ref="AI16:AI19"/>
    <mergeCell ref="M17:O17"/>
    <mergeCell ref="P17:S17"/>
    <mergeCell ref="U17:W17"/>
    <mergeCell ref="X17:Z17"/>
    <mergeCell ref="E16:F16"/>
    <mergeCell ref="J18:L18"/>
    <mergeCell ref="G19:I19"/>
    <mergeCell ref="J19:L19"/>
    <mergeCell ref="M18:O18"/>
    <mergeCell ref="P18:S18"/>
    <mergeCell ref="E17:F17"/>
    <mergeCell ref="G17:I17"/>
    <mergeCell ref="J17:L17"/>
    <mergeCell ref="E18:F18"/>
    <mergeCell ref="X23:Z23"/>
    <mergeCell ref="AA19:AC19"/>
    <mergeCell ref="AA18:AC18"/>
    <mergeCell ref="X11:Z11"/>
    <mergeCell ref="AA17:AC17"/>
    <mergeCell ref="AA13:AC13"/>
    <mergeCell ref="AA12:AC12"/>
    <mergeCell ref="X15:Z15"/>
    <mergeCell ref="AA15:AC15"/>
    <mergeCell ref="A43:A46"/>
    <mergeCell ref="A198:A201"/>
    <mergeCell ref="G201:H201"/>
    <mergeCell ref="J201:K201"/>
    <mergeCell ref="X195:Y195"/>
    <mergeCell ref="U48:W48"/>
    <mergeCell ref="X48:Z48"/>
    <mergeCell ref="A49:A53"/>
    <mergeCell ref="E49:F49"/>
    <mergeCell ref="G49:H49"/>
    <mergeCell ref="AA10:AC10"/>
    <mergeCell ref="X16:Z16"/>
    <mergeCell ref="AA16:AC16"/>
    <mergeCell ref="P10:S10"/>
    <mergeCell ref="P16:S16"/>
    <mergeCell ref="M16:O16"/>
    <mergeCell ref="U15:W15"/>
    <mergeCell ref="U11:W11"/>
    <mergeCell ref="A10:A13"/>
    <mergeCell ref="E11:F11"/>
    <mergeCell ref="X12:Z12"/>
    <mergeCell ref="U16:W16"/>
    <mergeCell ref="X13:Z13"/>
    <mergeCell ref="A16:A19"/>
    <mergeCell ref="G16:I16"/>
    <mergeCell ref="J16:L16"/>
    <mergeCell ref="E19:F19"/>
    <mergeCell ref="G10:I10"/>
    <mergeCell ref="AA9:AC9"/>
    <mergeCell ref="E10:F10"/>
    <mergeCell ref="J10:L10"/>
    <mergeCell ref="E7:F7"/>
    <mergeCell ref="U13:W13"/>
    <mergeCell ref="U12:W12"/>
    <mergeCell ref="M10:O10"/>
    <mergeCell ref="G12:I12"/>
    <mergeCell ref="J12:L12"/>
    <mergeCell ref="G11:I11"/>
    <mergeCell ref="G7:I7"/>
    <mergeCell ref="J7:L7"/>
    <mergeCell ref="M7:O7"/>
    <mergeCell ref="AI10:AI13"/>
    <mergeCell ref="U7:W7"/>
    <mergeCell ref="M12:O12"/>
    <mergeCell ref="P12:S12"/>
    <mergeCell ref="M13:O13"/>
    <mergeCell ref="U10:W10"/>
    <mergeCell ref="AA11:AC11"/>
    <mergeCell ref="P7:S7"/>
    <mergeCell ref="J11:L11"/>
    <mergeCell ref="AG5:AG6"/>
    <mergeCell ref="AH5:AH6"/>
    <mergeCell ref="AI5:AI6"/>
    <mergeCell ref="T5:T6"/>
    <mergeCell ref="X7:Z7"/>
    <mergeCell ref="AA7:AC7"/>
    <mergeCell ref="X10:Z10"/>
    <mergeCell ref="P11:S11"/>
    <mergeCell ref="AJ5:AJ6"/>
    <mergeCell ref="A5:A6"/>
    <mergeCell ref="B5:B6"/>
    <mergeCell ref="C5:F5"/>
    <mergeCell ref="E6:F6"/>
    <mergeCell ref="G5:S6"/>
    <mergeCell ref="AD5:AF6"/>
    <mergeCell ref="U5:AC5"/>
    <mergeCell ref="U6:W6"/>
    <mergeCell ref="X6:Z6"/>
    <mergeCell ref="AA48:AC48"/>
    <mergeCell ref="E201:F201"/>
    <mergeCell ref="M199:N199"/>
    <mergeCell ref="X198:Z198"/>
    <mergeCell ref="AA199:AC199"/>
    <mergeCell ref="AA198:AC198"/>
    <mergeCell ref="G199:H199"/>
    <mergeCell ref="E200:F200"/>
    <mergeCell ref="G200:H200"/>
    <mergeCell ref="J200:K200"/>
    <mergeCell ref="L49:N49"/>
    <mergeCell ref="P49:S49"/>
    <mergeCell ref="AA195:AC195"/>
    <mergeCell ref="AA42:AC42"/>
    <mergeCell ref="I42:K42"/>
    <mergeCell ref="L42:N42"/>
    <mergeCell ref="P42:S42"/>
    <mergeCell ref="U42:W42"/>
    <mergeCell ref="U69:W69"/>
    <mergeCell ref="I46:K46"/>
    <mergeCell ref="X49:Z49"/>
    <mergeCell ref="AA49:AC49"/>
    <mergeCell ref="AA53:AC53"/>
    <mergeCell ref="AA51:AC51"/>
    <mergeCell ref="AA69:AC69"/>
    <mergeCell ref="X55:Z55"/>
    <mergeCell ref="AA55:AC55"/>
    <mergeCell ref="AA64:AC64"/>
    <mergeCell ref="AA66:AC66"/>
    <mergeCell ref="X64:Z64"/>
    <mergeCell ref="U50:W50"/>
    <mergeCell ref="U55:W55"/>
    <mergeCell ref="E43:F43"/>
    <mergeCell ref="G43:H43"/>
    <mergeCell ref="I43:K43"/>
    <mergeCell ref="L43:N43"/>
    <mergeCell ref="E46:F46"/>
    <mergeCell ref="G46:H46"/>
    <mergeCell ref="E45:F45"/>
    <mergeCell ref="G45:H45"/>
    <mergeCell ref="I45:K45"/>
    <mergeCell ref="L45:N45"/>
    <mergeCell ref="E44:F44"/>
    <mergeCell ref="G44:H44"/>
    <mergeCell ref="I44:K44"/>
    <mergeCell ref="L44:N44"/>
    <mergeCell ref="P44:S44"/>
    <mergeCell ref="X44:Z44"/>
    <mergeCell ref="U44:W44"/>
    <mergeCell ref="AA41:AC41"/>
    <mergeCell ref="P43:S43"/>
    <mergeCell ref="U43:W43"/>
    <mergeCell ref="X43:Z43"/>
    <mergeCell ref="AA43:AC43"/>
    <mergeCell ref="AA44:AC44"/>
    <mergeCell ref="AA143:AC143"/>
    <mergeCell ref="X143:Z143"/>
    <mergeCell ref="U143:W143"/>
    <mergeCell ref="X45:Z45"/>
    <mergeCell ref="AA45:AC45"/>
    <mergeCell ref="U46:W46"/>
    <mergeCell ref="AA50:AC50"/>
    <mergeCell ref="X50:Z50"/>
    <mergeCell ref="X46:Z46"/>
    <mergeCell ref="X135:Z135"/>
    <mergeCell ref="E158:F158"/>
    <mergeCell ref="G158:H158"/>
    <mergeCell ref="E157:F157"/>
    <mergeCell ref="E156:F156"/>
    <mergeCell ref="G156:H156"/>
    <mergeCell ref="J156:K156"/>
    <mergeCell ref="J158:K158"/>
    <mergeCell ref="L51:N51"/>
    <mergeCell ref="P51:S51"/>
    <mergeCell ref="E155:F155"/>
    <mergeCell ref="G155:H155"/>
    <mergeCell ref="J155:K155"/>
    <mergeCell ref="M155:N155"/>
    <mergeCell ref="E83:F83"/>
    <mergeCell ref="E53:F53"/>
    <mergeCell ref="G53:H53"/>
    <mergeCell ref="E51:F51"/>
    <mergeCell ref="M156:N156"/>
    <mergeCell ref="P156:S156"/>
    <mergeCell ref="X51:Z51"/>
    <mergeCell ref="U153:W153"/>
    <mergeCell ref="X58:Z58"/>
    <mergeCell ref="I54:K54"/>
    <mergeCell ref="L54:N54"/>
    <mergeCell ref="X149:Z149"/>
    <mergeCell ref="X53:Z53"/>
    <mergeCell ref="I51:K51"/>
    <mergeCell ref="X154:Y154"/>
    <mergeCell ref="X155:Z155"/>
    <mergeCell ref="AA155:AC155"/>
    <mergeCell ref="X157:Z157"/>
    <mergeCell ref="G157:H157"/>
    <mergeCell ref="J157:K157"/>
    <mergeCell ref="M157:N157"/>
    <mergeCell ref="P157:S157"/>
    <mergeCell ref="P155:S155"/>
    <mergeCell ref="U155:W155"/>
    <mergeCell ref="AA161:AC161"/>
    <mergeCell ref="M158:N158"/>
    <mergeCell ref="P158:S158"/>
    <mergeCell ref="P161:S161"/>
    <mergeCell ref="AA149:AC149"/>
    <mergeCell ref="X158:Z158"/>
    <mergeCell ref="U156:W156"/>
    <mergeCell ref="X156:Z156"/>
    <mergeCell ref="AA156:AC156"/>
    <mergeCell ref="U157:W157"/>
    <mergeCell ref="AA170:AC170"/>
    <mergeCell ref="AA186:AC186"/>
    <mergeCell ref="X186:Z186"/>
    <mergeCell ref="U186:W186"/>
    <mergeCell ref="A171:AL171"/>
    <mergeCell ref="A185:AL185"/>
    <mergeCell ref="G173:H173"/>
    <mergeCell ref="A173:A176"/>
    <mergeCell ref="AA174:AC174"/>
    <mergeCell ref="M174:N174"/>
    <mergeCell ref="X173:Z173"/>
    <mergeCell ref="E172:F172"/>
    <mergeCell ref="U197:W197"/>
    <mergeCell ref="AA172:AC172"/>
    <mergeCell ref="X172:Z172"/>
    <mergeCell ref="E175:F175"/>
    <mergeCell ref="P176:S176"/>
    <mergeCell ref="X174:Z174"/>
    <mergeCell ref="AA183:AC183"/>
    <mergeCell ref="AA182:AC182"/>
    <mergeCell ref="AA6:AC6"/>
    <mergeCell ref="AA173:AC173"/>
    <mergeCell ref="M173:N173"/>
    <mergeCell ref="P174:S174"/>
    <mergeCell ref="M167:N167"/>
    <mergeCell ref="X162:Z162"/>
    <mergeCell ref="AA162:AC162"/>
    <mergeCell ref="A14:AL14"/>
    <mergeCell ref="AA38:AC38"/>
    <mergeCell ref="U38:W38"/>
    <mergeCell ref="E163:F163"/>
    <mergeCell ref="A47:AL47"/>
    <mergeCell ref="P45:S45"/>
    <mergeCell ref="U45:W45"/>
    <mergeCell ref="L46:N46"/>
    <mergeCell ref="P46:S46"/>
    <mergeCell ref="AA46:AC46"/>
    <mergeCell ref="AA157:AC157"/>
    <mergeCell ref="U158:W158"/>
    <mergeCell ref="AA158:AC158"/>
    <mergeCell ref="X38:Z38"/>
    <mergeCell ref="A159:AL159"/>
    <mergeCell ref="A169:AL169"/>
    <mergeCell ref="E160:F160"/>
    <mergeCell ref="U160:W160"/>
    <mergeCell ref="AA160:AC160"/>
    <mergeCell ref="X160:Z160"/>
    <mergeCell ref="A134:A137"/>
    <mergeCell ref="E134:F134"/>
    <mergeCell ref="G134:H134"/>
    <mergeCell ref="A31:AL31"/>
    <mergeCell ref="A161:A164"/>
    <mergeCell ref="E161:F161"/>
    <mergeCell ref="AK5:AL5"/>
    <mergeCell ref="X22:Z22"/>
    <mergeCell ref="A82:AL82"/>
    <mergeCell ref="A119:AL119"/>
    <mergeCell ref="A142:AL142"/>
    <mergeCell ref="A148:AL148"/>
    <mergeCell ref="A8:AL8"/>
    <mergeCell ref="J134:K134"/>
    <mergeCell ref="M134:N134"/>
    <mergeCell ref="P134:S134"/>
    <mergeCell ref="U134:W134"/>
    <mergeCell ref="X134:Z134"/>
    <mergeCell ref="AA134:AC134"/>
    <mergeCell ref="E135:F135"/>
    <mergeCell ref="G135:H135"/>
    <mergeCell ref="J135:K135"/>
    <mergeCell ref="M135:N135"/>
    <mergeCell ref="P135:S135"/>
    <mergeCell ref="U135:W135"/>
    <mergeCell ref="E136:F136"/>
    <mergeCell ref="G136:H136"/>
    <mergeCell ref="J136:K136"/>
    <mergeCell ref="M136:N136"/>
    <mergeCell ref="P136:S136"/>
    <mergeCell ref="U136:W136"/>
    <mergeCell ref="U206:W206"/>
    <mergeCell ref="X206:Z206"/>
    <mergeCell ref="X137:Z137"/>
    <mergeCell ref="AA137:AC137"/>
    <mergeCell ref="E137:F137"/>
    <mergeCell ref="G137:H137"/>
    <mergeCell ref="J137:K137"/>
    <mergeCell ref="M137:N137"/>
    <mergeCell ref="P137:S137"/>
    <mergeCell ref="U137:W137"/>
  </mergeCells>
  <printOptions/>
  <pageMargins left="0.3937007874015748" right="0.2362204724409449" top="0.2755905511811024" bottom="0.4330708661417323" header="0.31496062992125984" footer="0.31496062992125984"/>
  <pageSetup horizontalDpi="600" verticalDpi="600" orientation="portrait" paperSize="9" scale="46" r:id="rId1"/>
  <rowBreaks count="3" manualBreakCount="3">
    <brk id="46" max="255" man="1"/>
    <brk id="105" max="255" man="1"/>
    <brk id="16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Быкина</dc:creator>
  <cp:keywords/>
  <dc:description/>
  <cp:lastModifiedBy>НАТАЛЬЯ БЮДЖЕТ</cp:lastModifiedBy>
  <cp:lastPrinted>2015-10-07T03:29:00Z</cp:lastPrinted>
  <dcterms:created xsi:type="dcterms:W3CDTF">2013-09-04T04:04:09Z</dcterms:created>
  <dcterms:modified xsi:type="dcterms:W3CDTF">2016-09-16T02:12:03Z</dcterms:modified>
  <cp:category/>
  <cp:version/>
  <cp:contentType/>
  <cp:contentStatus/>
</cp:coreProperties>
</file>