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24519"/>
</workbook>
</file>

<file path=xl/calcChain.xml><?xml version="1.0" encoding="utf-8"?>
<calcChain xmlns="http://schemas.openxmlformats.org/spreadsheetml/2006/main">
  <c r="F117" i="4"/>
  <c r="F116"/>
  <c r="E138"/>
  <c r="E137"/>
  <c r="E136"/>
  <c r="E135"/>
  <c r="E134"/>
  <c r="K133"/>
  <c r="J133"/>
  <c r="I133"/>
  <c r="H133"/>
  <c r="G133"/>
  <c r="F133"/>
  <c r="E133" s="1"/>
  <c r="F98"/>
  <c r="F50"/>
  <c r="F51"/>
  <c r="F45" s="1"/>
  <c r="F97"/>
  <c r="F100"/>
  <c r="F99"/>
  <c r="E114"/>
  <c r="E113"/>
  <c r="E112"/>
  <c r="E111"/>
  <c r="E110"/>
  <c r="K109"/>
  <c r="J109"/>
  <c r="I109"/>
  <c r="H109"/>
  <c r="G109"/>
  <c r="F109"/>
  <c r="E108"/>
  <c r="E107"/>
  <c r="E106"/>
  <c r="E105"/>
  <c r="E104"/>
  <c r="K103"/>
  <c r="J103"/>
  <c r="I103"/>
  <c r="H103"/>
  <c r="G103"/>
  <c r="F103"/>
  <c r="E103" s="1"/>
  <c r="F52"/>
  <c r="F46" s="1"/>
  <c r="F16" s="1"/>
  <c r="E84"/>
  <c r="E83"/>
  <c r="E82"/>
  <c r="E81"/>
  <c r="E80"/>
  <c r="K79"/>
  <c r="J79"/>
  <c r="I79"/>
  <c r="H79"/>
  <c r="G79"/>
  <c r="F79"/>
  <c r="E79" s="1"/>
  <c r="E78"/>
  <c r="E77"/>
  <c r="E76"/>
  <c r="E75"/>
  <c r="E74"/>
  <c r="K73"/>
  <c r="J73"/>
  <c r="I73"/>
  <c r="H73"/>
  <c r="G73"/>
  <c r="F73"/>
  <c r="E73" s="1"/>
  <c r="E72"/>
  <c r="E71"/>
  <c r="E70"/>
  <c r="E69"/>
  <c r="E68"/>
  <c r="K67"/>
  <c r="J67"/>
  <c r="I67"/>
  <c r="H67"/>
  <c r="G67"/>
  <c r="F67"/>
  <c r="E67" s="1"/>
  <c r="F85"/>
  <c r="E85" s="1"/>
  <c r="G85"/>
  <c r="H85"/>
  <c r="I85"/>
  <c r="J85"/>
  <c r="K85"/>
  <c r="E86"/>
  <c r="E87"/>
  <c r="E88"/>
  <c r="E89"/>
  <c r="E90"/>
  <c r="F92"/>
  <c r="F20"/>
  <c r="F22"/>
  <c r="F21"/>
  <c r="E38"/>
  <c r="K37"/>
  <c r="J37"/>
  <c r="I37"/>
  <c r="H37"/>
  <c r="G37"/>
  <c r="F37"/>
  <c r="E37" s="1"/>
  <c r="G44"/>
  <c r="H44"/>
  <c r="I44"/>
  <c r="J44"/>
  <c r="K44"/>
  <c r="G45"/>
  <c r="H45"/>
  <c r="I45"/>
  <c r="J45"/>
  <c r="K45"/>
  <c r="G46"/>
  <c r="H46"/>
  <c r="I46"/>
  <c r="J46"/>
  <c r="K46"/>
  <c r="F47"/>
  <c r="G47"/>
  <c r="H47"/>
  <c r="I47"/>
  <c r="J47"/>
  <c r="K47"/>
  <c r="F48"/>
  <c r="G48"/>
  <c r="H48"/>
  <c r="I48"/>
  <c r="J48"/>
  <c r="K48"/>
  <c r="E66"/>
  <c r="E65"/>
  <c r="E64"/>
  <c r="E63"/>
  <c r="E62"/>
  <c r="K61"/>
  <c r="J61"/>
  <c r="I61"/>
  <c r="H61"/>
  <c r="G61"/>
  <c r="F61"/>
  <c r="G20"/>
  <c r="H20"/>
  <c r="I20"/>
  <c r="J20"/>
  <c r="K20"/>
  <c r="E32"/>
  <c r="G31"/>
  <c r="H31"/>
  <c r="I31"/>
  <c r="J31"/>
  <c r="K31"/>
  <c r="F31"/>
  <c r="E31" s="1"/>
  <c r="F49" l="1"/>
  <c r="F44"/>
  <c r="E109"/>
  <c r="E48"/>
  <c r="E46"/>
  <c r="E47"/>
  <c r="K43"/>
  <c r="I43"/>
  <c r="G43"/>
  <c r="J43"/>
  <c r="H43"/>
  <c r="F43"/>
  <c r="E43" s="1"/>
  <c r="E45"/>
  <c r="E44"/>
  <c r="E61"/>
  <c r="E132"/>
  <c r="E131"/>
  <c r="E130"/>
  <c r="E129"/>
  <c r="E128"/>
  <c r="K127"/>
  <c r="J127"/>
  <c r="I127"/>
  <c r="H127"/>
  <c r="G127"/>
  <c r="F127"/>
  <c r="E126"/>
  <c r="E125"/>
  <c r="E124"/>
  <c r="E123"/>
  <c r="E122"/>
  <c r="K121"/>
  <c r="J121"/>
  <c r="I121"/>
  <c r="H121"/>
  <c r="G121"/>
  <c r="F121"/>
  <c r="K120"/>
  <c r="J120"/>
  <c r="I120"/>
  <c r="H120"/>
  <c r="G120"/>
  <c r="F120"/>
  <c r="K119"/>
  <c r="J119"/>
  <c r="I119"/>
  <c r="H119"/>
  <c r="G119"/>
  <c r="F119"/>
  <c r="K118"/>
  <c r="J118"/>
  <c r="I118"/>
  <c r="H118"/>
  <c r="G118"/>
  <c r="F118"/>
  <c r="K117"/>
  <c r="J117"/>
  <c r="I117"/>
  <c r="H117"/>
  <c r="G117"/>
  <c r="F15"/>
  <c r="K116"/>
  <c r="K14" s="1"/>
  <c r="J116"/>
  <c r="J115" s="1"/>
  <c r="I116"/>
  <c r="I14" s="1"/>
  <c r="H116"/>
  <c r="G116"/>
  <c r="E102"/>
  <c r="E101"/>
  <c r="E100"/>
  <c r="E99"/>
  <c r="E98"/>
  <c r="K97"/>
  <c r="J97"/>
  <c r="I97"/>
  <c r="H97"/>
  <c r="G97"/>
  <c r="K96"/>
  <c r="J96"/>
  <c r="I96"/>
  <c r="H96"/>
  <c r="G96"/>
  <c r="F96"/>
  <c r="K95"/>
  <c r="J95"/>
  <c r="I95"/>
  <c r="H95"/>
  <c r="G95"/>
  <c r="F95"/>
  <c r="K94"/>
  <c r="J94"/>
  <c r="I94"/>
  <c r="H94"/>
  <c r="G94"/>
  <c r="F94"/>
  <c r="E94" s="1"/>
  <c r="K93"/>
  <c r="J93"/>
  <c r="I93"/>
  <c r="H93"/>
  <c r="G93"/>
  <c r="F93"/>
  <c r="K92"/>
  <c r="J92"/>
  <c r="I92"/>
  <c r="H92"/>
  <c r="G92"/>
  <c r="E60"/>
  <c r="E59"/>
  <c r="E58"/>
  <c r="E57"/>
  <c r="E56"/>
  <c r="K55"/>
  <c r="J55"/>
  <c r="I55"/>
  <c r="H55"/>
  <c r="G55"/>
  <c r="F55"/>
  <c r="K24"/>
  <c r="J24"/>
  <c r="I24"/>
  <c r="H24"/>
  <c r="G24"/>
  <c r="F24"/>
  <c r="K23"/>
  <c r="J23"/>
  <c r="I23"/>
  <c r="H23"/>
  <c r="G23"/>
  <c r="F23"/>
  <c r="K22"/>
  <c r="J22"/>
  <c r="I22"/>
  <c r="H22"/>
  <c r="G22"/>
  <c r="K21"/>
  <c r="J21"/>
  <c r="I21"/>
  <c r="H21"/>
  <c r="H19" s="1"/>
  <c r="G21"/>
  <c r="G19" s="1"/>
  <c r="F19"/>
  <c r="K19"/>
  <c r="H14"/>
  <c r="D31" i="1"/>
  <c r="D35"/>
  <c r="D15"/>
  <c r="D21"/>
  <c r="D20"/>
  <c r="E54" i="4"/>
  <c r="E53"/>
  <c r="E52"/>
  <c r="E51"/>
  <c r="E50"/>
  <c r="K49"/>
  <c r="J49"/>
  <c r="I49"/>
  <c r="H49"/>
  <c r="G49"/>
  <c r="E30"/>
  <c r="E29"/>
  <c r="E28"/>
  <c r="E27"/>
  <c r="E26"/>
  <c r="K25"/>
  <c r="J25"/>
  <c r="I25"/>
  <c r="H25"/>
  <c r="G25"/>
  <c r="F25"/>
  <c r="F14" l="1"/>
  <c r="E116"/>
  <c r="E22"/>
  <c r="J19"/>
  <c r="E118"/>
  <c r="E119"/>
  <c r="E95"/>
  <c r="G15"/>
  <c r="K15"/>
  <c r="G16"/>
  <c r="I16"/>
  <c r="K16"/>
  <c r="G17"/>
  <c r="I17"/>
  <c r="K17"/>
  <c r="G18"/>
  <c r="I18"/>
  <c r="K18"/>
  <c r="E24"/>
  <c r="E21"/>
  <c r="E23"/>
  <c r="J15"/>
  <c r="H16"/>
  <c r="J16"/>
  <c r="F17"/>
  <c r="H17"/>
  <c r="J17"/>
  <c r="F18"/>
  <c r="H18"/>
  <c r="J18"/>
  <c r="I115"/>
  <c r="E121"/>
  <c r="H15"/>
  <c r="I15"/>
  <c r="E17"/>
  <c r="J14"/>
  <c r="J13" s="1"/>
  <c r="E20"/>
  <c r="I13"/>
  <c r="G14"/>
  <c r="E117"/>
  <c r="G115"/>
  <c r="K115"/>
  <c r="H115"/>
  <c r="E120"/>
  <c r="F115"/>
  <c r="E127"/>
  <c r="I91"/>
  <c r="H91"/>
  <c r="J91"/>
  <c r="E96"/>
  <c r="E97"/>
  <c r="E93"/>
  <c r="G91"/>
  <c r="K91"/>
  <c r="E92"/>
  <c r="F91"/>
  <c r="E55"/>
  <c r="I19"/>
  <c r="E19" s="1"/>
  <c r="E25"/>
  <c r="E49"/>
  <c r="F13" l="1"/>
  <c r="E16"/>
  <c r="H13"/>
  <c r="E15"/>
  <c r="K13"/>
  <c r="E18"/>
  <c r="G13"/>
  <c r="E13" s="1"/>
  <c r="E14"/>
  <c r="E115"/>
  <c r="E91"/>
</calcChain>
</file>

<file path=xl/sharedStrings.xml><?xml version="1.0" encoding="utf-8"?>
<sst xmlns="http://schemas.openxmlformats.org/spreadsheetml/2006/main" count="360" uniqueCount="141">
  <si>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</si>
  <si>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</si>
  <si>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</si>
  <si>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</si>
  <si>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</si>
  <si>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</si>
  <si>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</si>
  <si>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</si>
  <si>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</si>
  <si>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</si>
  <si>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</si>
  <si>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</si>
  <si>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</si>
  <si>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</si>
  <si>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</si>
  <si>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</si>
  <si>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</si>
  <si>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</si>
  <si>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</si>
  <si>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</si>
  <si>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</si>
  <si>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</si>
  <si>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</si>
  <si>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</si>
  <si>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</si>
  <si>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</si>
  <si>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</si>
  <si>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</si>
  <si>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</si>
  <si>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</si>
  <si>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</si>
  <si>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</si>
  <si>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</si>
  <si>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</si>
  <si>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</si>
  <si>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</si>
  <si>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</si>
  <si>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</si>
  <si>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</si>
  <si>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</si>
  <si>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</si>
  <si>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</si>
  <si>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</si>
  <si>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</si>
  <si>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</si>
  <si>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</si>
  <si>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</si>
  <si>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</si>
  <si>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</si>
  <si>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</si>
  <si>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</si>
  <si>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</si>
  <si>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</si>
  <si>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</si>
  <si>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</si>
  <si>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</si>
  <si>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</si>
  <si>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</si>
  <si>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</si>
  <si>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</si>
  <si>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</si>
  <si>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</si>
  <si>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</si>
  <si>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</si>
  <si>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</si>
  <si>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</si>
  <si>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</si>
  <si>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</si>
  <si>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</si>
  <si>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</si>
  <si>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</si>
  <si>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</si>
  <si>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</si>
  <si>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</si>
  <si>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</si>
  <si>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</si>
  <si>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</si>
  <si>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</si>
  <si>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</si>
  <si>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</si>
  <si>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</si>
  <si>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</si>
  <si>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</si>
  <si>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</si>
  <si>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</si>
  <si>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</si>
  <si>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</si>
  <si>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</si>
  <si>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</si>
  <si>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</si>
  <si>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</si>
  <si>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</si>
  <si>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</si>
  <si>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</si>
  <si>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</si>
  <si>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</si>
  <si>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</si>
  <si>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</si>
  <si>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</si>
  <si>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</si>
  <si>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</si>
  <si>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</si>
  <si>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</si>
  <si>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Отдел культуры Администрации МО "Усть-Коксинский район" РА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</si>
  <si>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</si>
  <si>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</si>
  <si>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</si>
  <si>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</si>
  <si>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</si>
  <si>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</si>
  <si>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>Отдел культуры Администрации МО "Усть-Коксинский район" РА , 'МУА МО "Д.Т.и Д."</t>
  </si>
  <si>
    <t>Отдел культуры Администрации МО "Усть-Коксинский район" РА , 'МУ АМО МЦБС</t>
  </si>
  <si>
    <t>Отдел культуры Администрации МО "Усть-Коксинский район" РА ,'МУ АМО МЦБС</t>
  </si>
  <si>
    <t xml:space="preserve">  "Сохранение и развитие культурно- исторического наследия"</t>
  </si>
  <si>
    <t>Отдел культуры Администрации МО "Усть-Коксинский район" РА , "Музей культуры и истории Уймонской долины"</t>
  </si>
  <si>
    <t>Отдел культуры Администрации МО "Усть-Коксинский район" РА, "Музей культуры и истории Уймонской долины"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</si>
  <si>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</si>
  <si>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</si>
  <si>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</si>
  <si>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</si>
  <si>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</si>
  <si>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</si>
  <si>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</si>
  <si>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</si>
  <si>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</si>
  <si>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</si>
  <si>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>Государственная поддержка отрасли культуры (создание передвижных многофункциональных культурных центров)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</si>
  <si>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</si>
  <si>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</si>
  <si>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</si>
  <si>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Приложение №5   к Постановлению № 550 от 08.07.2019г "О внесении изменений и дополнений  в  муниципальную программу "Развитие культуры МО "Усть-Коксинский район" Республики Алтай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</si>
  <si>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</si>
  <si>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</si>
  <si>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</si>
  <si>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</si>
  <si>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</si>
  <si>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Создание модельных муниципальных библиотек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</si>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</sst>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0" fillId="4" borderId="1" xfId="0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4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4" borderId="1" xfId="0" applyNumberFormat="1" applyFill="1" applyBorder="1"/>
    <xf numFmtId="164" fontId="2" fillId="4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99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opLeftCell="A37" zoomScaleSheetLayoutView="100" workbookViewId="0">
      <selection activeCell="B43" sqref="B43"/>
    </sheetView>
  </sheetViews>
  <sheetFormatPr defaultColWidth="8.88671875" defaultRowHeight="13.8"/>
  <cols>
    <col min="1" max="1" width="8.109375" style="1" customWidth="1"/>
    <col min="2" max="2" width="21.88671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31.8" customHeight="1">
      <c r="E1" s="76" t="s">
        <v>123</v>
      </c>
      <c r="F1" s="76"/>
      <c r="G1" s="76"/>
      <c r="H1" s="76"/>
      <c r="I1" s="76"/>
      <c r="J1" s="76"/>
      <c r="K1" s="76"/>
    </row>
    <row r="2" spans="1:12" ht="26.4" hidden="1" customHeight="1">
      <c r="E2" s="76"/>
      <c r="F2" s="76"/>
      <c r="G2" s="76"/>
      <c r="H2" s="76"/>
      <c r="I2" s="76"/>
      <c r="J2" s="76"/>
      <c r="K2" s="76"/>
    </row>
    <row r="4" spans="1:12" ht="29.4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18" customHeight="1">
      <c r="A5" s="77" t="s">
        <v>8</v>
      </c>
      <c r="B5" s="77"/>
      <c r="C5" s="77"/>
      <c r="D5" s="80" t="s">
        <v>45</v>
      </c>
      <c r="E5" s="80"/>
      <c r="F5" s="80"/>
      <c r="G5" s="80"/>
      <c r="H5" s="80"/>
      <c r="I5" s="80"/>
      <c r="J5" s="80"/>
      <c r="K5" s="80"/>
    </row>
    <row r="6" spans="1:12">
      <c r="A6" s="77" t="s">
        <v>9</v>
      </c>
      <c r="B6" s="77"/>
      <c r="C6" s="77"/>
      <c r="D6" s="81" t="s">
        <v>46</v>
      </c>
      <c r="E6" s="81"/>
      <c r="F6" s="81"/>
      <c r="G6" s="81"/>
      <c r="H6" s="81"/>
      <c r="I6" s="81"/>
      <c r="J6" s="81"/>
      <c r="K6" s="81"/>
    </row>
    <row r="10" spans="1:12">
      <c r="A10" s="78" t="s">
        <v>10</v>
      </c>
      <c r="B10" s="79" t="s">
        <v>1</v>
      </c>
      <c r="C10" s="79" t="s">
        <v>2</v>
      </c>
      <c r="D10" s="78" t="s">
        <v>3</v>
      </c>
      <c r="E10" s="78"/>
      <c r="F10" s="78"/>
      <c r="G10" s="78"/>
      <c r="H10" s="78"/>
      <c r="I10" s="78"/>
      <c r="J10" s="78"/>
      <c r="K10" s="78"/>
      <c r="L10" s="2"/>
    </row>
    <row r="11" spans="1:12" ht="56.4" customHeight="1">
      <c r="A11" s="78"/>
      <c r="B11" s="79"/>
      <c r="C11" s="79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>
      <c r="A12" s="78"/>
      <c r="B12" s="79"/>
      <c r="C12" s="79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>
      <c r="A13" s="74" t="s">
        <v>48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2" ht="109.2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9999999999999" customHeight="1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2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>
      <c r="A19" s="73" t="s">
        <v>61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24.8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3.6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09.2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6.8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>
      <c r="A24" s="72" t="s">
        <v>60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62.4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2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>
      <c r="A27" s="72" t="s">
        <v>63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202.8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>
      <c r="A29" s="73" t="s">
        <v>69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78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6.8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>
      <c r="A32" s="72" t="s">
        <v>75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31.2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>
      <c r="A34" s="72" t="s">
        <v>76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171.6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>
      <c r="A36" s="73" t="s">
        <v>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31.2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>
      <c r="A38" s="72" t="s">
        <v>79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31.2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>
      <c r="A40" s="72" t="s">
        <v>80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56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>
      <c r="A42" s="73" t="s">
        <v>84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 ht="62.4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>
      <c r="A44" s="83" t="s">
        <v>118</v>
      </c>
      <c r="B44" s="84"/>
      <c r="C44" s="84"/>
      <c r="D44" s="84"/>
      <c r="E44" s="84"/>
      <c r="F44" s="84"/>
      <c r="G44" s="84"/>
      <c r="H44" s="84"/>
      <c r="I44" s="84"/>
      <c r="J44" s="84"/>
      <c r="K44" s="85"/>
    </row>
    <row r="45" spans="1:11" ht="117" customHeight="1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>
      <c r="A46" s="82" t="s">
        <v>117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ht="93.6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>
      <selection activeCell="D14" sqref="D14:D1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>
      <c r="C1" s="86" t="s">
        <v>122</v>
      </c>
      <c r="D1" s="86"/>
      <c r="E1" s="86"/>
      <c r="F1" s="86"/>
      <c r="G1" s="7"/>
      <c r="H1" s="7"/>
      <c r="I1" s="7"/>
      <c r="J1" s="7"/>
    </row>
    <row r="2" spans="1:10">
      <c r="C2" s="86"/>
      <c r="D2" s="86"/>
      <c r="E2" s="86"/>
      <c r="F2" s="86"/>
      <c r="G2" s="7"/>
      <c r="H2" s="7"/>
      <c r="I2" s="7"/>
      <c r="J2" s="7"/>
    </row>
    <row r="3" spans="1:10" ht="15" customHeight="1">
      <c r="C3" s="86"/>
      <c r="D3" s="86"/>
      <c r="E3" s="86"/>
      <c r="F3" s="86"/>
      <c r="G3" s="7"/>
      <c r="H3" s="7"/>
      <c r="I3" s="7"/>
      <c r="J3" s="7"/>
    </row>
    <row r="4" spans="1:10" ht="35.25" customHeight="1">
      <c r="C4" s="86"/>
      <c r="D4" s="86"/>
      <c r="E4" s="86"/>
      <c r="F4" s="86"/>
      <c r="G4" s="7"/>
      <c r="H4" s="7"/>
      <c r="I4" s="7"/>
      <c r="J4" s="7"/>
    </row>
    <row r="6" spans="1:10" ht="39.6" customHeight="1">
      <c r="A6" s="87" t="s">
        <v>15</v>
      </c>
      <c r="B6" s="87"/>
      <c r="C6" s="87"/>
      <c r="D6" s="87"/>
      <c r="E6" s="87"/>
      <c r="F6" s="87"/>
      <c r="G6" s="2"/>
      <c r="H6" s="2"/>
      <c r="I6" s="2"/>
      <c r="J6" s="2"/>
    </row>
    <row r="7" spans="1:10">
      <c r="A7" s="88" t="s">
        <v>8</v>
      </c>
      <c r="B7" s="88"/>
      <c r="C7" s="89" t="s">
        <v>45</v>
      </c>
      <c r="D7" s="89"/>
      <c r="E7" s="89"/>
      <c r="F7" s="89"/>
    </row>
    <row r="8" spans="1:10">
      <c r="A8" s="88" t="s">
        <v>9</v>
      </c>
      <c r="B8" s="88"/>
      <c r="C8" s="90" t="s">
        <v>87</v>
      </c>
      <c r="D8" s="90"/>
      <c r="E8" s="90"/>
      <c r="F8" s="90"/>
    </row>
    <row r="10" spans="1:10" ht="42" customHeight="1">
      <c r="A10" s="91" t="s">
        <v>16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</row>
    <row r="11" spans="1:10" ht="39.6" customHeight="1">
      <c r="A11" s="92"/>
      <c r="B11" s="92"/>
      <c r="C11" s="92"/>
      <c r="D11" s="92"/>
      <c r="E11" s="92"/>
      <c r="F11" s="92"/>
    </row>
    <row r="12" spans="1:10" ht="22.2" hidden="1" customHeight="1">
      <c r="A12" s="93"/>
      <c r="B12" s="93"/>
      <c r="C12" s="93"/>
      <c r="D12" s="93"/>
      <c r="E12" s="93"/>
      <c r="F12" s="93"/>
    </row>
    <row r="13" spans="1:10" ht="30.6" customHeight="1">
      <c r="A13" s="83" t="s">
        <v>84</v>
      </c>
      <c r="B13" s="84"/>
      <c r="C13" s="84"/>
      <c r="D13" s="84"/>
      <c r="E13" s="84"/>
      <c r="F13" s="85"/>
    </row>
    <row r="14" spans="1:10" ht="129.75" customHeight="1">
      <c r="A14" s="106" t="s">
        <v>23</v>
      </c>
      <c r="B14" s="107" t="s">
        <v>119</v>
      </c>
      <c r="C14" s="94" t="s">
        <v>90</v>
      </c>
      <c r="D14" s="96" t="s">
        <v>89</v>
      </c>
      <c r="E14" s="91" t="s">
        <v>86</v>
      </c>
      <c r="F14" s="91" t="s">
        <v>85</v>
      </c>
    </row>
    <row r="15" spans="1:10" ht="63.6" customHeight="1">
      <c r="A15" s="106"/>
      <c r="B15" s="107"/>
      <c r="C15" s="95"/>
      <c r="D15" s="97"/>
      <c r="E15" s="93"/>
      <c r="F15" s="92"/>
    </row>
    <row r="16" spans="1:10" ht="161.25" customHeight="1">
      <c r="A16" s="43" t="s">
        <v>24</v>
      </c>
      <c r="B16" s="44" t="s">
        <v>120</v>
      </c>
      <c r="C16" s="42" t="s">
        <v>121</v>
      </c>
      <c r="D16" s="98"/>
      <c r="E16" s="45" t="s">
        <v>91</v>
      </c>
      <c r="F16" s="93"/>
    </row>
    <row r="17" spans="1:6">
      <c r="A17" s="103" t="s">
        <v>92</v>
      </c>
      <c r="B17" s="103"/>
      <c r="C17" s="103"/>
      <c r="D17" s="103"/>
      <c r="E17" s="103"/>
      <c r="F17" s="103"/>
    </row>
    <row r="18" spans="1:6" ht="78" customHeight="1">
      <c r="A18" s="99" t="s">
        <v>12</v>
      </c>
      <c r="B18" s="101" t="s">
        <v>93</v>
      </c>
      <c r="C18" s="96" t="s">
        <v>95</v>
      </c>
      <c r="D18" s="78" t="s">
        <v>89</v>
      </c>
      <c r="E18" s="26" t="s">
        <v>58</v>
      </c>
      <c r="F18" s="104" t="s">
        <v>53</v>
      </c>
    </row>
    <row r="19" spans="1:6" ht="55.95" customHeight="1">
      <c r="A19" s="100"/>
      <c r="B19" s="102"/>
      <c r="C19" s="97"/>
      <c r="D19" s="78"/>
      <c r="E19" s="26" t="s">
        <v>57</v>
      </c>
      <c r="F19" s="105"/>
    </row>
    <row r="20" spans="1:6" ht="221.4">
      <c r="A20" s="8" t="s">
        <v>11</v>
      </c>
      <c r="B20" s="21" t="s">
        <v>94</v>
      </c>
      <c r="C20" s="98"/>
      <c r="D20" s="78"/>
      <c r="E20" s="26" t="s">
        <v>68</v>
      </c>
      <c r="F20" s="11" t="s">
        <v>66</v>
      </c>
    </row>
    <row r="21" spans="1:6">
      <c r="A21" s="103" t="s">
        <v>69</v>
      </c>
      <c r="B21" s="103"/>
      <c r="C21" s="103"/>
      <c r="D21" s="103"/>
      <c r="E21" s="103"/>
      <c r="F21" s="103"/>
    </row>
    <row r="22" spans="1:6" ht="93.6" customHeight="1">
      <c r="A22" s="8" t="s">
        <v>25</v>
      </c>
      <c r="B22" s="21" t="s">
        <v>96</v>
      </c>
      <c r="C22" s="96" t="s">
        <v>97</v>
      </c>
      <c r="D22" s="96" t="s">
        <v>89</v>
      </c>
      <c r="E22" s="21" t="s">
        <v>71</v>
      </c>
      <c r="F22" s="94" t="s">
        <v>70</v>
      </c>
    </row>
    <row r="23" spans="1:6" ht="218.4">
      <c r="A23" s="8" t="s">
        <v>26</v>
      </c>
      <c r="B23" s="27" t="s">
        <v>98</v>
      </c>
      <c r="C23" s="98"/>
      <c r="D23" s="98"/>
      <c r="E23" s="21" t="s">
        <v>77</v>
      </c>
      <c r="F23" s="95"/>
    </row>
    <row r="24" spans="1:6">
      <c r="A24" s="103" t="s">
        <v>99</v>
      </c>
      <c r="B24" s="103"/>
      <c r="C24" s="103"/>
      <c r="D24" s="103"/>
      <c r="E24" s="103"/>
      <c r="F24" s="103"/>
    </row>
    <row r="25" spans="1:6" ht="62.4">
      <c r="A25" s="8" t="s">
        <v>23</v>
      </c>
      <c r="B25" s="21" t="s">
        <v>100</v>
      </c>
      <c r="C25" s="91" t="s">
        <v>102</v>
      </c>
      <c r="D25" s="96" t="s">
        <v>89</v>
      </c>
      <c r="E25" s="21" t="s">
        <v>83</v>
      </c>
      <c r="F25" s="91" t="s">
        <v>82</v>
      </c>
    </row>
    <row r="26" spans="1:6" ht="202.8">
      <c r="A26" s="8" t="s">
        <v>24</v>
      </c>
      <c r="B26" s="21" t="s">
        <v>101</v>
      </c>
      <c r="C26" s="93"/>
      <c r="D26" s="98"/>
      <c r="E26" s="21" t="s">
        <v>81</v>
      </c>
      <c r="F26" s="93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="80" zoomScaleSheetLayoutView="80" workbookViewId="0">
      <selection activeCell="F13" sqref="F13"/>
    </sheetView>
  </sheetViews>
  <sheetFormatPr defaultRowHeight="14.4"/>
  <cols>
    <col min="1" max="1" width="17.88671875" customWidth="1"/>
    <col min="2" max="2" width="22.5546875" customWidth="1"/>
    <col min="3" max="3" width="16.33203125" customWidth="1"/>
    <col min="4" max="4" width="19.5546875" customWidth="1"/>
    <col min="5" max="5" width="11.33203125" customWidth="1"/>
    <col min="6" max="6" width="12.88671875" customWidth="1"/>
    <col min="7" max="7" width="13.88671875" customWidth="1"/>
    <col min="8" max="8" width="11.88671875" customWidth="1"/>
    <col min="9" max="9" width="11.33203125" customWidth="1"/>
    <col min="10" max="10" width="12.109375" customWidth="1"/>
    <col min="11" max="11" width="12.33203125" customWidth="1"/>
  </cols>
  <sheetData>
    <row r="1" spans="1:11">
      <c r="F1" s="86" t="s">
        <v>130</v>
      </c>
      <c r="G1" s="86"/>
      <c r="H1" s="86"/>
      <c r="I1" s="86"/>
      <c r="J1" s="86"/>
      <c r="K1" s="86"/>
    </row>
    <row r="2" spans="1:11" ht="66" customHeight="1">
      <c r="F2" s="86"/>
      <c r="G2" s="86"/>
      <c r="H2" s="86"/>
      <c r="I2" s="86"/>
      <c r="J2" s="86"/>
      <c r="K2" s="86"/>
    </row>
    <row r="4" spans="1:1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>
      <c r="A5" s="77" t="s">
        <v>8</v>
      </c>
      <c r="B5" s="77"/>
      <c r="C5" s="77"/>
      <c r="D5" s="80" t="s">
        <v>116</v>
      </c>
      <c r="E5" s="80"/>
      <c r="F5" s="80"/>
      <c r="G5" s="80"/>
      <c r="H5" s="80"/>
      <c r="I5" s="80"/>
      <c r="J5" s="80"/>
      <c r="K5" s="80"/>
    </row>
    <row r="6" spans="1:11">
      <c r="A6" s="77" t="s">
        <v>9</v>
      </c>
      <c r="B6" s="77"/>
      <c r="C6" s="77"/>
      <c r="D6" s="81" t="s">
        <v>87</v>
      </c>
      <c r="E6" s="81"/>
      <c r="F6" s="81"/>
      <c r="G6" s="81"/>
      <c r="H6" s="81"/>
      <c r="I6" s="81"/>
      <c r="J6" s="81"/>
      <c r="K6" s="81"/>
    </row>
    <row r="11" spans="1:11" ht="15.6">
      <c r="A11" s="119" t="s">
        <v>27</v>
      </c>
      <c r="B11" s="107" t="s">
        <v>28</v>
      </c>
      <c r="C11" s="107" t="s">
        <v>29</v>
      </c>
      <c r="D11" s="107" t="s">
        <v>30</v>
      </c>
      <c r="E11" s="12"/>
      <c r="F11" s="118" t="s">
        <v>31</v>
      </c>
      <c r="G11" s="118"/>
      <c r="H11" s="118"/>
      <c r="I11" s="118"/>
      <c r="J11" s="118"/>
      <c r="K11" s="118"/>
    </row>
    <row r="12" spans="1:11" ht="15.6">
      <c r="A12" s="120"/>
      <c r="B12" s="94"/>
      <c r="C12" s="94"/>
      <c r="D12" s="94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6">
      <c r="A13" s="108" t="s">
        <v>7</v>
      </c>
      <c r="B13" s="108"/>
      <c r="C13" s="108"/>
      <c r="D13" s="15" t="s">
        <v>44</v>
      </c>
      <c r="E13" s="16">
        <f>F13+G13+H13+I13+J13+K13</f>
        <v>373227.76299999998</v>
      </c>
      <c r="F13" s="71">
        <f>F14+F15+F16+F17+F18</f>
        <v>79003.763000000006</v>
      </c>
      <c r="G13" s="46">
        <f t="shared" ref="G13:K13" si="0">G14+G15+G16+G17+G18</f>
        <v>58924.800000000003</v>
      </c>
      <c r="H13" s="46">
        <f t="shared" si="0"/>
        <v>58924.800000000003</v>
      </c>
      <c r="I13" s="46">
        <f t="shared" si="0"/>
        <v>59124.800000000003</v>
      </c>
      <c r="J13" s="46">
        <f t="shared" si="0"/>
        <v>59124.800000000003</v>
      </c>
      <c r="K13" s="46">
        <f t="shared" si="0"/>
        <v>58124.800000000003</v>
      </c>
    </row>
    <row r="14" spans="1:11" ht="46.8">
      <c r="A14" s="108"/>
      <c r="B14" s="108"/>
      <c r="C14" s="108"/>
      <c r="D14" s="17" t="s">
        <v>39</v>
      </c>
      <c r="E14" s="28">
        <f t="shared" ref="E14:E18" si="1">F14+G14+H14+I14+J14+K14</f>
        <v>340612.79</v>
      </c>
      <c r="F14" s="34">
        <f t="shared" ref="F14:K18" si="2">F20+F44+F92+F116</f>
        <v>57921.29</v>
      </c>
      <c r="G14" s="34">
        <f t="shared" si="2"/>
        <v>56618.3</v>
      </c>
      <c r="H14" s="34">
        <f t="shared" si="2"/>
        <v>56618.3</v>
      </c>
      <c r="I14" s="34">
        <f t="shared" si="2"/>
        <v>56818.3</v>
      </c>
      <c r="J14" s="34">
        <f t="shared" si="2"/>
        <v>56818.3</v>
      </c>
      <c r="K14" s="34">
        <f t="shared" si="2"/>
        <v>55818.3</v>
      </c>
    </row>
    <row r="15" spans="1:11" ht="70.5" customHeight="1">
      <c r="A15" s="108"/>
      <c r="B15" s="108"/>
      <c r="C15" s="108"/>
      <c r="D15" s="17" t="s">
        <v>40</v>
      </c>
      <c r="E15" s="31">
        <f t="shared" si="1"/>
        <v>16040.803</v>
      </c>
      <c r="F15" s="34">
        <f t="shared" si="2"/>
        <v>4540.8029999999999</v>
      </c>
      <c r="G15" s="34">
        <f t="shared" si="2"/>
        <v>2300</v>
      </c>
      <c r="H15" s="34">
        <f t="shared" si="2"/>
        <v>2300</v>
      </c>
      <c r="I15" s="34">
        <f t="shared" si="2"/>
        <v>2300</v>
      </c>
      <c r="J15" s="34">
        <f t="shared" si="2"/>
        <v>2300</v>
      </c>
      <c r="K15" s="34">
        <f t="shared" si="2"/>
        <v>2300</v>
      </c>
    </row>
    <row r="16" spans="1:11" ht="62.4">
      <c r="A16" s="108"/>
      <c r="B16" s="108"/>
      <c r="C16" s="108"/>
      <c r="D16" s="17" t="s">
        <v>41</v>
      </c>
      <c r="E16" s="31">
        <f t="shared" si="1"/>
        <v>16574.169999999998</v>
      </c>
      <c r="F16" s="34">
        <f t="shared" si="2"/>
        <v>16541.669999999998</v>
      </c>
      <c r="G16" s="34">
        <f t="shared" si="2"/>
        <v>6.5</v>
      </c>
      <c r="H16" s="34">
        <f t="shared" si="2"/>
        <v>6.5</v>
      </c>
      <c r="I16" s="34">
        <f t="shared" si="2"/>
        <v>6.5</v>
      </c>
      <c r="J16" s="34">
        <f t="shared" si="2"/>
        <v>6.5</v>
      </c>
      <c r="K16" s="34">
        <f t="shared" si="2"/>
        <v>6.5</v>
      </c>
    </row>
    <row r="17" spans="1:11" ht="64.5" customHeight="1">
      <c r="A17" s="108"/>
      <c r="B17" s="108"/>
      <c r="C17" s="108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2">
      <c r="A18" s="108"/>
      <c r="B18" s="108"/>
      <c r="C18" s="108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6">
      <c r="A19" s="117" t="s">
        <v>22</v>
      </c>
      <c r="B19" s="117" t="s">
        <v>88</v>
      </c>
      <c r="C19" s="117" t="s">
        <v>103</v>
      </c>
      <c r="D19" s="18" t="s">
        <v>44</v>
      </c>
      <c r="E19" s="50">
        <f>F19+G19+H19+I19+J19+K19</f>
        <v>42428.69</v>
      </c>
      <c r="F19" s="51">
        <f>F20+F21+F22+F23+F24</f>
        <v>5328.6900000000005</v>
      </c>
      <c r="G19" s="19">
        <f t="shared" ref="G19" si="3">G20+G21+G22+G23+G24</f>
        <v>7300</v>
      </c>
      <c r="H19" s="19">
        <f t="shared" ref="H19" si="4">H20+H21+H22+H23+H24</f>
        <v>7300</v>
      </c>
      <c r="I19" s="19">
        <f t="shared" ref="I19" si="5">I20+I21+I22+I23+I24</f>
        <v>7500</v>
      </c>
      <c r="J19" s="19">
        <f t="shared" ref="J19" si="6">J20+J21+J22+J23+J24</f>
        <v>7500</v>
      </c>
      <c r="K19" s="19">
        <f t="shared" ref="K19" si="7">K20+K21+K22+K23+K24</f>
        <v>7500</v>
      </c>
    </row>
    <row r="20" spans="1:11" ht="57" customHeight="1">
      <c r="A20" s="117"/>
      <c r="B20" s="117"/>
      <c r="C20" s="117"/>
      <c r="D20" s="20" t="s">
        <v>39</v>
      </c>
      <c r="E20" s="39">
        <f t="shared" ref="E20:E24" si="8">F20+G20+H20+I20+J20+K20</f>
        <v>42328.69</v>
      </c>
      <c r="F20" s="36">
        <f>F26+F32+F38</f>
        <v>5228.6900000000005</v>
      </c>
      <c r="G20" s="36">
        <f t="shared" ref="G20:K20" si="9">G26+G32</f>
        <v>7300</v>
      </c>
      <c r="H20" s="36">
        <f t="shared" si="9"/>
        <v>7300</v>
      </c>
      <c r="I20" s="36">
        <f t="shared" si="9"/>
        <v>7500</v>
      </c>
      <c r="J20" s="36">
        <f t="shared" si="9"/>
        <v>7500</v>
      </c>
      <c r="K20" s="36">
        <f t="shared" si="9"/>
        <v>7500</v>
      </c>
    </row>
    <row r="21" spans="1:11" ht="74.25" customHeight="1">
      <c r="A21" s="117"/>
      <c r="B21" s="117"/>
      <c r="C21" s="117"/>
      <c r="D21" s="20" t="s">
        <v>40</v>
      </c>
      <c r="E21" s="39">
        <f t="shared" si="8"/>
        <v>100</v>
      </c>
      <c r="F21" s="36">
        <f>F27+F33+F39</f>
        <v>100</v>
      </c>
      <c r="G21" s="36">
        <f t="shared" ref="G21:K21" si="10">G27</f>
        <v>0</v>
      </c>
      <c r="H21" s="36">
        <f t="shared" si="10"/>
        <v>0</v>
      </c>
      <c r="I21" s="36">
        <f t="shared" si="10"/>
        <v>0</v>
      </c>
      <c r="J21" s="36">
        <f t="shared" si="10"/>
        <v>0</v>
      </c>
      <c r="K21" s="36">
        <f t="shared" si="10"/>
        <v>0</v>
      </c>
    </row>
    <row r="22" spans="1:11" ht="62.4">
      <c r="A22" s="117"/>
      <c r="B22" s="117"/>
      <c r="C22" s="117"/>
      <c r="D22" s="20" t="s">
        <v>41</v>
      </c>
      <c r="E22" s="39">
        <f t="shared" si="8"/>
        <v>0</v>
      </c>
      <c r="F22" s="36">
        <f>F28+F34+F40</f>
        <v>0</v>
      </c>
      <c r="G22" s="36">
        <f t="shared" ref="G22:K22" si="11">G28</f>
        <v>0</v>
      </c>
      <c r="H22" s="36">
        <f t="shared" si="11"/>
        <v>0</v>
      </c>
      <c r="I22" s="36">
        <f t="shared" si="11"/>
        <v>0</v>
      </c>
      <c r="J22" s="36">
        <f t="shared" si="11"/>
        <v>0</v>
      </c>
      <c r="K22" s="36">
        <f t="shared" si="11"/>
        <v>0</v>
      </c>
    </row>
    <row r="23" spans="1:11" ht="66.75" customHeight="1">
      <c r="A23" s="117"/>
      <c r="B23" s="117"/>
      <c r="C23" s="117"/>
      <c r="D23" s="20" t="s">
        <v>42</v>
      </c>
      <c r="E23" s="39">
        <f t="shared" si="8"/>
        <v>0</v>
      </c>
      <c r="F23" s="36">
        <f t="shared" ref="F23:K23" si="12">F29</f>
        <v>0</v>
      </c>
      <c r="G23" s="36">
        <f t="shared" si="12"/>
        <v>0</v>
      </c>
      <c r="H23" s="36">
        <f t="shared" si="12"/>
        <v>0</v>
      </c>
      <c r="I23" s="36">
        <f t="shared" si="12"/>
        <v>0</v>
      </c>
      <c r="J23" s="36">
        <f t="shared" si="12"/>
        <v>0</v>
      </c>
      <c r="K23" s="36">
        <f t="shared" si="12"/>
        <v>0</v>
      </c>
    </row>
    <row r="24" spans="1:11" ht="31.2">
      <c r="A24" s="117"/>
      <c r="B24" s="117"/>
      <c r="C24" s="117"/>
      <c r="D24" s="20" t="s">
        <v>43</v>
      </c>
      <c r="E24" s="39">
        <f t="shared" si="8"/>
        <v>0</v>
      </c>
      <c r="F24" s="36">
        <f t="shared" ref="F24:K24" si="13">F30</f>
        <v>0</v>
      </c>
      <c r="G24" s="36">
        <f t="shared" si="13"/>
        <v>0</v>
      </c>
      <c r="H24" s="36">
        <f t="shared" si="13"/>
        <v>0</v>
      </c>
      <c r="I24" s="36">
        <f t="shared" si="13"/>
        <v>0</v>
      </c>
      <c r="J24" s="36">
        <f t="shared" si="13"/>
        <v>0</v>
      </c>
      <c r="K24" s="36">
        <f t="shared" si="13"/>
        <v>0</v>
      </c>
    </row>
    <row r="25" spans="1:11" ht="15.75" customHeight="1">
      <c r="A25" s="108" t="s">
        <v>104</v>
      </c>
      <c r="B25" s="111" t="s">
        <v>119</v>
      </c>
      <c r="C25" s="108" t="s">
        <v>103</v>
      </c>
      <c r="D25" s="15" t="s">
        <v>44</v>
      </c>
      <c r="E25" s="29">
        <f>F25+G25+H25+I25+J25+K25</f>
        <v>5050</v>
      </c>
      <c r="F25" s="30">
        <f>F26+F27+F28+F29+F30</f>
        <v>0</v>
      </c>
      <c r="G25" s="30">
        <f t="shared" ref="G25" si="14">G26+G27+G28+G29+G30</f>
        <v>950</v>
      </c>
      <c r="H25" s="30">
        <f t="shared" ref="H25" si="15">H26+H27+H28+H29+H30</f>
        <v>950</v>
      </c>
      <c r="I25" s="30">
        <f t="shared" ref="I25" si="16">I26+I27+I28+I29+I30</f>
        <v>1050</v>
      </c>
      <c r="J25" s="30">
        <f t="shared" ref="J25" si="17">J26+J27+J28+J29+J30</f>
        <v>1050</v>
      </c>
      <c r="K25" s="30">
        <f t="shared" ref="K25" si="18">K26+K27+K28+K29+K30</f>
        <v>1050</v>
      </c>
    </row>
    <row r="26" spans="1:11" ht="46.8">
      <c r="A26" s="108"/>
      <c r="B26" s="112"/>
      <c r="C26" s="108"/>
      <c r="D26" s="17" t="s">
        <v>39</v>
      </c>
      <c r="E26" s="31">
        <f t="shared" ref="E26:E30" si="19">F26+G26+H26+I26+J26+K26</f>
        <v>5050</v>
      </c>
      <c r="F26" s="32">
        <v>0</v>
      </c>
      <c r="G26" s="32">
        <v>950</v>
      </c>
      <c r="H26" s="32">
        <v>950</v>
      </c>
      <c r="I26" s="32">
        <v>1050</v>
      </c>
      <c r="J26" s="32">
        <v>1050</v>
      </c>
      <c r="K26" s="32">
        <v>1050</v>
      </c>
    </row>
    <row r="27" spans="1:11" ht="72" customHeight="1">
      <c r="A27" s="108"/>
      <c r="B27" s="112"/>
      <c r="C27" s="108"/>
      <c r="D27" s="17" t="s">
        <v>40</v>
      </c>
      <c r="E27" s="16">
        <f t="shared" si="19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2.4">
      <c r="A28" s="108"/>
      <c r="B28" s="112"/>
      <c r="C28" s="108"/>
      <c r="D28" s="17" t="s">
        <v>41</v>
      </c>
      <c r="E28" s="16">
        <f t="shared" si="19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>
      <c r="A29" s="108"/>
      <c r="B29" s="112"/>
      <c r="C29" s="108"/>
      <c r="D29" s="17" t="s">
        <v>42</v>
      </c>
      <c r="E29" s="16">
        <f t="shared" si="19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2">
      <c r="A30" s="108"/>
      <c r="B30" s="113"/>
      <c r="C30" s="108"/>
      <c r="D30" s="17" t="s">
        <v>43</v>
      </c>
      <c r="E30" s="16">
        <f t="shared" si="19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6">
      <c r="A31" s="111" t="s">
        <v>104</v>
      </c>
      <c r="B31" s="111" t="s">
        <v>138</v>
      </c>
      <c r="C31" s="111" t="s">
        <v>121</v>
      </c>
      <c r="D31" s="53" t="s">
        <v>44</v>
      </c>
      <c r="E31" s="16">
        <f>SUM(F31:K31)</f>
        <v>36301.67</v>
      </c>
      <c r="F31" s="54">
        <f>SUM(F32)</f>
        <v>4251.67</v>
      </c>
      <c r="G31" s="54">
        <f t="shared" ref="G31:K31" si="20">SUM(G32)</f>
        <v>6350</v>
      </c>
      <c r="H31" s="54">
        <f t="shared" si="20"/>
        <v>6350</v>
      </c>
      <c r="I31" s="54">
        <f t="shared" si="20"/>
        <v>6450</v>
      </c>
      <c r="J31" s="54">
        <f t="shared" si="20"/>
        <v>6450</v>
      </c>
      <c r="K31" s="54">
        <f t="shared" si="20"/>
        <v>6450</v>
      </c>
    </row>
    <row r="32" spans="1:11" ht="46.8">
      <c r="A32" s="112"/>
      <c r="B32" s="112"/>
      <c r="C32" s="112"/>
      <c r="D32" s="17" t="s">
        <v>39</v>
      </c>
      <c r="E32" s="55">
        <f>SUM(F32:K32)</f>
        <v>36301.67</v>
      </c>
      <c r="F32" s="52">
        <v>4251.67</v>
      </c>
      <c r="G32" s="56">
        <v>6350</v>
      </c>
      <c r="H32" s="56">
        <v>6350</v>
      </c>
      <c r="I32" s="56">
        <v>6450</v>
      </c>
      <c r="J32" s="56">
        <v>6450</v>
      </c>
      <c r="K32" s="56">
        <v>6450</v>
      </c>
    </row>
    <row r="33" spans="1:11" ht="62.4">
      <c r="A33" s="112"/>
      <c r="B33" s="112"/>
      <c r="C33" s="112"/>
      <c r="D33" s="17" t="s">
        <v>40</v>
      </c>
      <c r="E33" s="1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</row>
    <row r="34" spans="1:11" ht="62.4">
      <c r="A34" s="112"/>
      <c r="B34" s="112"/>
      <c r="C34" s="112"/>
      <c r="D34" s="17" t="s">
        <v>41</v>
      </c>
      <c r="E34" s="1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</row>
    <row r="35" spans="1:11" ht="62.4">
      <c r="A35" s="112"/>
      <c r="B35" s="112"/>
      <c r="C35" s="112"/>
      <c r="D35" s="17" t="s">
        <v>42</v>
      </c>
      <c r="E35" s="1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</row>
    <row r="36" spans="1:11" ht="31.2">
      <c r="A36" s="113"/>
      <c r="B36" s="113"/>
      <c r="C36" s="113"/>
      <c r="D36" s="17" t="s">
        <v>43</v>
      </c>
      <c r="E36" s="1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</row>
    <row r="37" spans="1:11" ht="15.6" customHeight="1">
      <c r="A37" s="111" t="s">
        <v>104</v>
      </c>
      <c r="B37" s="111" t="s">
        <v>128</v>
      </c>
      <c r="C37" s="111" t="s">
        <v>121</v>
      </c>
      <c r="D37" s="53" t="s">
        <v>44</v>
      </c>
      <c r="E37" s="16">
        <f>SUM(F37:K37)</f>
        <v>33027.020000000004</v>
      </c>
      <c r="F37" s="54">
        <f>SUM(F38)</f>
        <v>977.02</v>
      </c>
      <c r="G37" s="54">
        <f t="shared" ref="G37:K37" si="21">SUM(G38)</f>
        <v>6350</v>
      </c>
      <c r="H37" s="54">
        <f t="shared" si="21"/>
        <v>6350</v>
      </c>
      <c r="I37" s="54">
        <f t="shared" si="21"/>
        <v>6450</v>
      </c>
      <c r="J37" s="54">
        <f t="shared" si="21"/>
        <v>6450</v>
      </c>
      <c r="K37" s="54">
        <f t="shared" si="21"/>
        <v>6450</v>
      </c>
    </row>
    <row r="38" spans="1:11" ht="46.8">
      <c r="A38" s="112"/>
      <c r="B38" s="112"/>
      <c r="C38" s="112"/>
      <c r="D38" s="17" t="s">
        <v>39</v>
      </c>
      <c r="E38" s="55">
        <f>SUM(F38:K38)</f>
        <v>33027.020000000004</v>
      </c>
      <c r="F38" s="52">
        <v>977.02</v>
      </c>
      <c r="G38" s="56">
        <v>6350</v>
      </c>
      <c r="H38" s="56">
        <v>6350</v>
      </c>
      <c r="I38" s="56">
        <v>6450</v>
      </c>
      <c r="J38" s="56">
        <v>6450</v>
      </c>
      <c r="K38" s="56">
        <v>6450</v>
      </c>
    </row>
    <row r="39" spans="1:11" ht="62.4">
      <c r="A39" s="112"/>
      <c r="B39" s="112"/>
      <c r="C39" s="112"/>
      <c r="D39" s="17" t="s">
        <v>40</v>
      </c>
      <c r="E39" s="16">
        <v>0</v>
      </c>
      <c r="F39" s="68">
        <v>100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</row>
    <row r="40" spans="1:11" ht="62.4">
      <c r="A40" s="112"/>
      <c r="B40" s="112"/>
      <c r="C40" s="112"/>
      <c r="D40" s="17" t="s">
        <v>41</v>
      </c>
      <c r="E40" s="1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</row>
    <row r="41" spans="1:11" ht="62.4">
      <c r="A41" s="112"/>
      <c r="B41" s="112"/>
      <c r="C41" s="112"/>
      <c r="D41" s="17" t="s">
        <v>42</v>
      </c>
      <c r="E41" s="1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ht="31.2">
      <c r="A42" s="113"/>
      <c r="B42" s="113"/>
      <c r="C42" s="113"/>
      <c r="D42" s="17" t="s">
        <v>43</v>
      </c>
      <c r="E42" s="1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</row>
    <row r="43" spans="1:11" ht="20.399999999999999" customHeight="1">
      <c r="A43" s="114" t="s">
        <v>129</v>
      </c>
      <c r="B43" s="114" t="s">
        <v>105</v>
      </c>
      <c r="C43" s="114" t="s">
        <v>103</v>
      </c>
      <c r="D43" s="18" t="s">
        <v>44</v>
      </c>
      <c r="E43" s="35">
        <f>F43+G43+H43+I43+J43+K43</f>
        <v>216120.58299999998</v>
      </c>
      <c r="F43" s="71">
        <f>F44+F45+F46+F47+F48</f>
        <v>46579.082999999999</v>
      </c>
      <c r="G43" s="19">
        <f t="shared" ref="G43" si="22">G44+G45+G46+G47+G48</f>
        <v>33908.300000000003</v>
      </c>
      <c r="H43" s="19">
        <f t="shared" ref="H43" si="23">H44+H45+H46+H47+H48</f>
        <v>33908.300000000003</v>
      </c>
      <c r="I43" s="19">
        <f t="shared" ref="I43" si="24">I44+I45+I46+I47+I48</f>
        <v>33908.300000000003</v>
      </c>
      <c r="J43" s="19">
        <f t="shared" ref="J43" si="25">J44+J45+J46+J47+J48</f>
        <v>33908.300000000003</v>
      </c>
      <c r="K43" s="19">
        <f t="shared" ref="K43" si="26">K44+K45+K46+K47+K48</f>
        <v>33908.300000000003</v>
      </c>
    </row>
    <row r="44" spans="1:11" ht="46.8">
      <c r="A44" s="115"/>
      <c r="B44" s="115"/>
      <c r="C44" s="115"/>
      <c r="D44" s="20" t="s">
        <v>39</v>
      </c>
      <c r="E44" s="35">
        <f t="shared" ref="E44:E48" si="27">F44+G44+H44+I44+J44+K44</f>
        <v>205377.09999999998</v>
      </c>
      <c r="F44" s="36">
        <f>F50+F86</f>
        <v>35835.599999999999</v>
      </c>
      <c r="G44" s="36">
        <f t="shared" ref="G44:K48" si="28">G50+G56</f>
        <v>33908.300000000003</v>
      </c>
      <c r="H44" s="36">
        <f t="shared" si="28"/>
        <v>33908.300000000003</v>
      </c>
      <c r="I44" s="36">
        <f t="shared" si="28"/>
        <v>33908.300000000003</v>
      </c>
      <c r="J44" s="36">
        <f t="shared" si="28"/>
        <v>33908.300000000003</v>
      </c>
      <c r="K44" s="36">
        <f t="shared" si="28"/>
        <v>33908.300000000003</v>
      </c>
    </row>
    <row r="45" spans="1:11" ht="63.75" customHeight="1">
      <c r="A45" s="115"/>
      <c r="B45" s="115"/>
      <c r="C45" s="115"/>
      <c r="D45" s="20" t="s">
        <v>40</v>
      </c>
      <c r="E45" s="39">
        <f t="shared" si="27"/>
        <v>4208.3029999999999</v>
      </c>
      <c r="F45" s="36">
        <f>F51+F87</f>
        <v>4208.3029999999999</v>
      </c>
      <c r="G45" s="36">
        <f t="shared" si="28"/>
        <v>0</v>
      </c>
      <c r="H45" s="36">
        <f t="shared" si="28"/>
        <v>0</v>
      </c>
      <c r="I45" s="36">
        <f t="shared" si="28"/>
        <v>0</v>
      </c>
      <c r="J45" s="36">
        <f t="shared" si="28"/>
        <v>0</v>
      </c>
      <c r="K45" s="36">
        <f t="shared" si="28"/>
        <v>0</v>
      </c>
    </row>
    <row r="46" spans="1:11" ht="55.95" customHeight="1">
      <c r="A46" s="115"/>
      <c r="B46" s="115"/>
      <c r="C46" s="115"/>
      <c r="D46" s="20" t="s">
        <v>41</v>
      </c>
      <c r="E46" s="39">
        <f t="shared" si="27"/>
        <v>6535.1799999999994</v>
      </c>
      <c r="F46" s="36">
        <f>F52+F88</f>
        <v>6535.1799999999994</v>
      </c>
      <c r="G46" s="36">
        <f t="shared" si="28"/>
        <v>0</v>
      </c>
      <c r="H46" s="36">
        <f t="shared" si="28"/>
        <v>0</v>
      </c>
      <c r="I46" s="36">
        <f t="shared" si="28"/>
        <v>0</v>
      </c>
      <c r="J46" s="36">
        <f t="shared" si="28"/>
        <v>0</v>
      </c>
      <c r="K46" s="36">
        <f t="shared" si="28"/>
        <v>0</v>
      </c>
    </row>
    <row r="47" spans="1:11" ht="66" customHeight="1">
      <c r="A47" s="115"/>
      <c r="B47" s="115"/>
      <c r="C47" s="115"/>
      <c r="D47" s="20" t="s">
        <v>42</v>
      </c>
      <c r="E47" s="39">
        <f t="shared" si="27"/>
        <v>0</v>
      </c>
      <c r="F47" s="36">
        <f>F53+F59</f>
        <v>0</v>
      </c>
      <c r="G47" s="36">
        <f t="shared" si="28"/>
        <v>0</v>
      </c>
      <c r="H47" s="36">
        <f t="shared" si="28"/>
        <v>0</v>
      </c>
      <c r="I47" s="36">
        <f t="shared" si="28"/>
        <v>0</v>
      </c>
      <c r="J47" s="36">
        <f t="shared" si="28"/>
        <v>0</v>
      </c>
      <c r="K47" s="36">
        <f t="shared" si="28"/>
        <v>0</v>
      </c>
    </row>
    <row r="48" spans="1:11" ht="29.25" customHeight="1">
      <c r="A48" s="116"/>
      <c r="B48" s="116"/>
      <c r="C48" s="116"/>
      <c r="D48" s="20" t="s">
        <v>43</v>
      </c>
      <c r="E48" s="39">
        <f t="shared" si="27"/>
        <v>0</v>
      </c>
      <c r="F48" s="36">
        <f>F54+F60</f>
        <v>0</v>
      </c>
      <c r="G48" s="36">
        <f t="shared" si="28"/>
        <v>0</v>
      </c>
      <c r="H48" s="36">
        <f t="shared" si="28"/>
        <v>0</v>
      </c>
      <c r="I48" s="36">
        <f t="shared" si="28"/>
        <v>0</v>
      </c>
      <c r="J48" s="36">
        <f t="shared" si="28"/>
        <v>0</v>
      </c>
      <c r="K48" s="36">
        <f t="shared" si="28"/>
        <v>0</v>
      </c>
    </row>
    <row r="49" spans="1:11" ht="15.6">
      <c r="A49" s="110" t="s">
        <v>104</v>
      </c>
      <c r="B49" s="110" t="s">
        <v>106</v>
      </c>
      <c r="C49" s="110" t="s">
        <v>110</v>
      </c>
      <c r="D49" s="58" t="s">
        <v>44</v>
      </c>
      <c r="E49" s="63">
        <f>F49+G49+H49+I49+J49+K49</f>
        <v>210576.58299999998</v>
      </c>
      <c r="F49" s="70">
        <f>F50+F51+F52+F53</f>
        <v>46035.082999999999</v>
      </c>
      <c r="G49" s="64">
        <f t="shared" ref="G49" si="29">G50+G51+G52+G53+G54</f>
        <v>32908.300000000003</v>
      </c>
      <c r="H49" s="64">
        <f t="shared" ref="H49" si="30">H50+H51+H52+H53+H54</f>
        <v>32908.300000000003</v>
      </c>
      <c r="I49" s="64">
        <f t="shared" ref="I49" si="31">I50+I51+I52+I53+I54</f>
        <v>32908.300000000003</v>
      </c>
      <c r="J49" s="64">
        <f t="shared" ref="J49" si="32">J50+J51+J52+J53+J54</f>
        <v>32908.300000000003</v>
      </c>
      <c r="K49" s="64">
        <f t="shared" ref="K49" si="33">K50+K51+K52+K53+K54</f>
        <v>32908.300000000003</v>
      </c>
    </row>
    <row r="50" spans="1:11" ht="46.8">
      <c r="A50" s="110"/>
      <c r="B50" s="110"/>
      <c r="C50" s="110"/>
      <c r="D50" s="61" t="s">
        <v>39</v>
      </c>
      <c r="E50" s="63">
        <f t="shared" ref="E50:E54" si="34">F50+G50+H50+I50+J50+K50</f>
        <v>199833.09999999998</v>
      </c>
      <c r="F50" s="65">
        <f>F56+F62+F68+F74+F80+35181.92</f>
        <v>35291.599999999999</v>
      </c>
      <c r="G50" s="66">
        <v>32908.300000000003</v>
      </c>
      <c r="H50" s="66">
        <v>32908.300000000003</v>
      </c>
      <c r="I50" s="66">
        <v>32908.300000000003</v>
      </c>
      <c r="J50" s="66">
        <v>32908.300000000003</v>
      </c>
      <c r="K50" s="66">
        <v>32908.300000000003</v>
      </c>
    </row>
    <row r="51" spans="1:11" ht="69.75" customHeight="1">
      <c r="A51" s="110"/>
      <c r="B51" s="110"/>
      <c r="C51" s="110"/>
      <c r="D51" s="61" t="s">
        <v>40</v>
      </c>
      <c r="E51" s="59">
        <f t="shared" si="34"/>
        <v>4208.3029999999999</v>
      </c>
      <c r="F51" s="62">
        <f>F57+F63+F69+F75+F81+30</f>
        <v>4208.3029999999999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</row>
    <row r="52" spans="1:11" ht="62.4">
      <c r="A52" s="110"/>
      <c r="B52" s="110"/>
      <c r="C52" s="110"/>
      <c r="D52" s="61" t="s">
        <v>41</v>
      </c>
      <c r="E52" s="59">
        <f t="shared" si="34"/>
        <v>6535.1799999999994</v>
      </c>
      <c r="F52" s="62">
        <f>F58+F64+F70+F76+F82</f>
        <v>6535.1799999999994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</row>
    <row r="53" spans="1:11" ht="67.5" customHeight="1">
      <c r="A53" s="110"/>
      <c r="B53" s="110"/>
      <c r="C53" s="110"/>
      <c r="D53" s="61" t="s">
        <v>42</v>
      </c>
      <c r="E53" s="59">
        <f t="shared" si="34"/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</row>
    <row r="54" spans="1:11" ht="31.2">
      <c r="A54" s="110"/>
      <c r="B54" s="110"/>
      <c r="C54" s="110"/>
      <c r="D54" s="61" t="s">
        <v>43</v>
      </c>
      <c r="E54" s="59">
        <f t="shared" si="34"/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</row>
    <row r="55" spans="1:11" ht="15.6">
      <c r="A55" s="108" t="s">
        <v>125</v>
      </c>
      <c r="B55" s="108" t="s">
        <v>124</v>
      </c>
      <c r="C55" s="108" t="s">
        <v>110</v>
      </c>
      <c r="D55" s="15" t="s">
        <v>44</v>
      </c>
      <c r="E55" s="31">
        <f>F55+G55+H55+I55+J55+K55</f>
        <v>6779.6669999999995</v>
      </c>
      <c r="F55" s="34">
        <f>F56+F57+F58+F59+F60</f>
        <v>1779.6669999999999</v>
      </c>
      <c r="G55" s="34">
        <f t="shared" ref="G55:K55" si="35">G56+G57+G58+G59+G60</f>
        <v>1000</v>
      </c>
      <c r="H55" s="34">
        <f t="shared" si="35"/>
        <v>1000</v>
      </c>
      <c r="I55" s="34">
        <f t="shared" si="35"/>
        <v>1000</v>
      </c>
      <c r="J55" s="34">
        <f t="shared" si="35"/>
        <v>1000</v>
      </c>
      <c r="K55" s="34">
        <f t="shared" si="35"/>
        <v>1000</v>
      </c>
    </row>
    <row r="56" spans="1:11" ht="46.8">
      <c r="A56" s="108"/>
      <c r="B56" s="108"/>
      <c r="C56" s="108"/>
      <c r="D56" s="17" t="s">
        <v>39</v>
      </c>
      <c r="E56" s="31">
        <f t="shared" ref="E56:E60" si="36">F56+G56+H56+I56+J56+K56</f>
        <v>5017.75</v>
      </c>
      <c r="F56" s="69">
        <v>17.75</v>
      </c>
      <c r="G56" s="32">
        <v>1000</v>
      </c>
      <c r="H56" s="32">
        <v>1000</v>
      </c>
      <c r="I56" s="32">
        <v>1000</v>
      </c>
      <c r="J56" s="32">
        <v>1000</v>
      </c>
      <c r="K56" s="32">
        <v>1000</v>
      </c>
    </row>
    <row r="57" spans="1:11" ht="69.75" customHeight="1">
      <c r="A57" s="108"/>
      <c r="B57" s="108"/>
      <c r="C57" s="108"/>
      <c r="D57" s="17" t="s">
        <v>40</v>
      </c>
      <c r="E57" s="31">
        <f t="shared" si="36"/>
        <v>88.096999999999994</v>
      </c>
      <c r="F57" s="69">
        <v>88.096999999999994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2.4">
      <c r="A58" s="108"/>
      <c r="B58" s="108"/>
      <c r="C58" s="108"/>
      <c r="D58" s="17" t="s">
        <v>41</v>
      </c>
      <c r="E58" s="31">
        <f t="shared" si="36"/>
        <v>1673.82</v>
      </c>
      <c r="F58" s="69">
        <v>1673.82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customHeight="1">
      <c r="A59" s="108"/>
      <c r="B59" s="108"/>
      <c r="C59" s="108"/>
      <c r="D59" s="17" t="s">
        <v>42</v>
      </c>
      <c r="E59" s="31">
        <f t="shared" si="36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0" customHeight="1">
      <c r="A60" s="108"/>
      <c r="B60" s="108"/>
      <c r="C60" s="108"/>
      <c r="D60" s="17" t="s">
        <v>43</v>
      </c>
      <c r="E60" s="31">
        <f t="shared" si="36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30" customHeight="1">
      <c r="A61" s="108" t="s">
        <v>125</v>
      </c>
      <c r="B61" s="108" t="s">
        <v>126</v>
      </c>
      <c r="C61" s="108" t="s">
        <v>110</v>
      </c>
      <c r="D61" s="15" t="s">
        <v>44</v>
      </c>
      <c r="E61" s="31">
        <f>F61+G61+H61+I61+J61+K61</f>
        <v>5009.4159999999993</v>
      </c>
      <c r="F61" s="34">
        <f>F62+F63+F64+F65+F66</f>
        <v>5009.4159999999993</v>
      </c>
      <c r="G61" s="34">
        <f t="shared" ref="G61:K61" si="37">G62+G63+G64+G65+G66</f>
        <v>0</v>
      </c>
      <c r="H61" s="34">
        <f t="shared" si="37"/>
        <v>0</v>
      </c>
      <c r="I61" s="34">
        <f t="shared" si="37"/>
        <v>0</v>
      </c>
      <c r="J61" s="34">
        <f t="shared" si="37"/>
        <v>0</v>
      </c>
      <c r="K61" s="34">
        <f t="shared" si="37"/>
        <v>0</v>
      </c>
    </row>
    <row r="62" spans="1:11" ht="30" customHeight="1">
      <c r="A62" s="108"/>
      <c r="B62" s="108"/>
      <c r="C62" s="108"/>
      <c r="D62" s="17" t="s">
        <v>39</v>
      </c>
      <c r="E62" s="31">
        <f t="shared" ref="E62:E66" si="38">F62+G62+H62+I62+J62+K62</f>
        <v>50.09</v>
      </c>
      <c r="F62" s="69">
        <v>50.09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</row>
    <row r="63" spans="1:11" ht="30" customHeight="1">
      <c r="A63" s="108"/>
      <c r="B63" s="108"/>
      <c r="C63" s="108"/>
      <c r="D63" s="17" t="s">
        <v>40</v>
      </c>
      <c r="E63" s="31">
        <f t="shared" si="38"/>
        <v>247.96600000000001</v>
      </c>
      <c r="F63" s="69">
        <v>247.96600000000001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</row>
    <row r="64" spans="1:11" ht="30" customHeight="1">
      <c r="A64" s="108"/>
      <c r="B64" s="108"/>
      <c r="C64" s="108"/>
      <c r="D64" s="17" t="s">
        <v>41</v>
      </c>
      <c r="E64" s="31">
        <f t="shared" si="38"/>
        <v>4711.3599999999997</v>
      </c>
      <c r="F64" s="69">
        <v>4711.3599999999997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</row>
    <row r="65" spans="1:11" ht="30" customHeight="1">
      <c r="A65" s="108"/>
      <c r="B65" s="108"/>
      <c r="C65" s="108"/>
      <c r="D65" s="17" t="s">
        <v>42</v>
      </c>
      <c r="E65" s="31">
        <f t="shared" si="38"/>
        <v>0</v>
      </c>
      <c r="F65" s="69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>
      <c r="A66" s="108"/>
      <c r="B66" s="108"/>
      <c r="C66" s="108"/>
      <c r="D66" s="17" t="s">
        <v>43</v>
      </c>
      <c r="E66" s="31">
        <f t="shared" si="38"/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>
      <c r="A67" s="108" t="s">
        <v>125</v>
      </c>
      <c r="B67" s="108" t="s">
        <v>131</v>
      </c>
      <c r="C67" s="108" t="s">
        <v>110</v>
      </c>
      <c r="D67" s="15" t="s">
        <v>44</v>
      </c>
      <c r="E67" s="31">
        <f>F67+G67+H67+I67+J67+K67</f>
        <v>150</v>
      </c>
      <c r="F67" s="49">
        <f>F68+F69+F70+F71+F72</f>
        <v>150</v>
      </c>
      <c r="G67" s="34">
        <f t="shared" ref="G67:K67" si="39">G68+G69+G70+G71+G72</f>
        <v>0</v>
      </c>
      <c r="H67" s="34">
        <f t="shared" si="39"/>
        <v>0</v>
      </c>
      <c r="I67" s="34">
        <f t="shared" si="39"/>
        <v>0</v>
      </c>
      <c r="J67" s="34">
        <f t="shared" si="39"/>
        <v>0</v>
      </c>
      <c r="K67" s="34">
        <f t="shared" si="39"/>
        <v>0</v>
      </c>
    </row>
    <row r="68" spans="1:11" ht="30" customHeight="1">
      <c r="A68" s="108"/>
      <c r="B68" s="108"/>
      <c r="C68" s="108"/>
      <c r="D68" s="17" t="s">
        <v>39</v>
      </c>
      <c r="E68" s="31">
        <f t="shared" ref="E68:E72" si="40">F68+G68+H68+I68+J68+K68</f>
        <v>0</v>
      </c>
      <c r="F68" s="69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</row>
    <row r="69" spans="1:11" ht="30" customHeight="1">
      <c r="A69" s="108"/>
      <c r="B69" s="108"/>
      <c r="C69" s="108"/>
      <c r="D69" s="17" t="s">
        <v>40</v>
      </c>
      <c r="E69" s="31">
        <f t="shared" si="40"/>
        <v>0</v>
      </c>
      <c r="F69" s="69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>
      <c r="A70" s="108"/>
      <c r="B70" s="108"/>
      <c r="C70" s="108"/>
      <c r="D70" s="17" t="s">
        <v>41</v>
      </c>
      <c r="E70" s="31">
        <f t="shared" si="40"/>
        <v>150</v>
      </c>
      <c r="F70" s="69">
        <v>150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</row>
    <row r="71" spans="1:11" ht="30" customHeight="1">
      <c r="A71" s="108"/>
      <c r="B71" s="108"/>
      <c r="C71" s="108"/>
      <c r="D71" s="17" t="s">
        <v>42</v>
      </c>
      <c r="E71" s="31">
        <f t="shared" si="40"/>
        <v>0</v>
      </c>
      <c r="F71" s="69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>
      <c r="A72" s="108"/>
      <c r="B72" s="108"/>
      <c r="C72" s="108"/>
      <c r="D72" s="17" t="s">
        <v>43</v>
      </c>
      <c r="E72" s="31">
        <f t="shared" si="40"/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>
      <c r="A73" s="108" t="s">
        <v>125</v>
      </c>
      <c r="B73" s="108" t="s">
        <v>132</v>
      </c>
      <c r="C73" s="108" t="s">
        <v>110</v>
      </c>
      <c r="D73" s="15" t="s">
        <v>44</v>
      </c>
      <c r="E73" s="31">
        <f>F73+G73+H73+I73+J73+K73</f>
        <v>2643.84</v>
      </c>
      <c r="F73" s="34">
        <f>F74+F75+F76+F77+F78</f>
        <v>2643.84</v>
      </c>
      <c r="G73" s="34">
        <f t="shared" ref="G73:K73" si="41">G74+G75+G76+G77+G78</f>
        <v>0</v>
      </c>
      <c r="H73" s="34">
        <f t="shared" si="41"/>
        <v>0</v>
      </c>
      <c r="I73" s="34">
        <f t="shared" si="41"/>
        <v>0</v>
      </c>
      <c r="J73" s="34">
        <f t="shared" si="41"/>
        <v>0</v>
      </c>
      <c r="K73" s="34">
        <f t="shared" si="41"/>
        <v>0</v>
      </c>
    </row>
    <row r="74" spans="1:11" ht="30" customHeight="1">
      <c r="A74" s="108"/>
      <c r="B74" s="108"/>
      <c r="C74" s="108"/>
      <c r="D74" s="17" t="s">
        <v>39</v>
      </c>
      <c r="E74" s="31">
        <f t="shared" ref="E74:E78" si="42">F74+G74+H74+I74+J74+K74</f>
        <v>29.44</v>
      </c>
      <c r="F74" s="69">
        <v>29.44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</row>
    <row r="75" spans="1:11" ht="30" customHeight="1">
      <c r="A75" s="108"/>
      <c r="B75" s="108"/>
      <c r="C75" s="108"/>
      <c r="D75" s="17" t="s">
        <v>40</v>
      </c>
      <c r="E75" s="31">
        <f t="shared" si="42"/>
        <v>2614.4</v>
      </c>
      <c r="F75" s="69">
        <v>2614.4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</row>
    <row r="76" spans="1:11" ht="30" customHeight="1">
      <c r="A76" s="108"/>
      <c r="B76" s="108"/>
      <c r="C76" s="108"/>
      <c r="D76" s="17" t="s">
        <v>41</v>
      </c>
      <c r="E76" s="31">
        <f t="shared" si="42"/>
        <v>0</v>
      </c>
      <c r="F76" s="69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</row>
    <row r="77" spans="1:11" ht="30" customHeight="1">
      <c r="A77" s="108"/>
      <c r="B77" s="108"/>
      <c r="C77" s="108"/>
      <c r="D77" s="17" t="s">
        <v>42</v>
      </c>
      <c r="E77" s="31">
        <f t="shared" si="42"/>
        <v>0</v>
      </c>
      <c r="F77" s="69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>
      <c r="A78" s="108"/>
      <c r="B78" s="108"/>
      <c r="C78" s="108"/>
      <c r="D78" s="17" t="s">
        <v>43</v>
      </c>
      <c r="E78" s="31">
        <f t="shared" si="42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>
      <c r="A79" s="108" t="s">
        <v>125</v>
      </c>
      <c r="B79" s="108" t="s">
        <v>133</v>
      </c>
      <c r="C79" s="108" t="s">
        <v>110</v>
      </c>
      <c r="D79" s="15" t="s">
        <v>44</v>
      </c>
      <c r="E79" s="31">
        <f>F79+G79+H79+I79+J79+K79</f>
        <v>1240.24</v>
      </c>
      <c r="F79" s="34">
        <f>F80+F81+F82+F83+F84</f>
        <v>1240.24</v>
      </c>
      <c r="G79" s="34">
        <f t="shared" ref="G79:K79" si="43">G80+G81+G82+G83+G84</f>
        <v>0</v>
      </c>
      <c r="H79" s="34">
        <f t="shared" si="43"/>
        <v>0</v>
      </c>
      <c r="I79" s="34">
        <f t="shared" si="43"/>
        <v>0</v>
      </c>
      <c r="J79" s="34">
        <f t="shared" si="43"/>
        <v>0</v>
      </c>
      <c r="K79" s="34">
        <f t="shared" si="43"/>
        <v>0</v>
      </c>
    </row>
    <row r="80" spans="1:11" ht="30" customHeight="1">
      <c r="A80" s="108"/>
      <c r="B80" s="108"/>
      <c r="C80" s="108"/>
      <c r="D80" s="17" t="s">
        <v>39</v>
      </c>
      <c r="E80" s="31">
        <f t="shared" ref="E80:E84" si="44">F80+G80+H80+I80+J80+K80</f>
        <v>12.4</v>
      </c>
      <c r="F80" s="69">
        <v>12.4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>
      <c r="A81" s="108"/>
      <c r="B81" s="108"/>
      <c r="C81" s="108"/>
      <c r="D81" s="17" t="s">
        <v>40</v>
      </c>
      <c r="E81" s="31">
        <f t="shared" si="44"/>
        <v>1227.8399999999999</v>
      </c>
      <c r="F81" s="69">
        <v>1227.8399999999999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>
      <c r="A82" s="108"/>
      <c r="B82" s="108"/>
      <c r="C82" s="108"/>
      <c r="D82" s="17" t="s">
        <v>41</v>
      </c>
      <c r="E82" s="31">
        <f t="shared" si="44"/>
        <v>0</v>
      </c>
      <c r="F82" s="69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>
      <c r="A83" s="108"/>
      <c r="B83" s="108"/>
      <c r="C83" s="108"/>
      <c r="D83" s="17" t="s">
        <v>42</v>
      </c>
      <c r="E83" s="31">
        <f t="shared" si="44"/>
        <v>0</v>
      </c>
      <c r="F83" s="69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>
      <c r="A84" s="108"/>
      <c r="B84" s="108"/>
      <c r="C84" s="108"/>
      <c r="D84" s="17" t="s">
        <v>43</v>
      </c>
      <c r="E84" s="31">
        <f t="shared" si="44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>
      <c r="A85" s="121" t="s">
        <v>104</v>
      </c>
      <c r="B85" s="121" t="s">
        <v>107</v>
      </c>
      <c r="C85" s="121" t="s">
        <v>112</v>
      </c>
      <c r="D85" s="58" t="s">
        <v>44</v>
      </c>
      <c r="E85" s="59">
        <f>F85+G85+H85+I85+J85+K85</f>
        <v>7044</v>
      </c>
      <c r="F85" s="49">
        <f>F86+F87+F88+F89+F90</f>
        <v>544</v>
      </c>
      <c r="G85" s="60">
        <f t="shared" ref="G85:K85" si="45">G86+G87+G88+G89+G90</f>
        <v>1500</v>
      </c>
      <c r="H85" s="60">
        <f t="shared" si="45"/>
        <v>1500</v>
      </c>
      <c r="I85" s="60">
        <f t="shared" si="45"/>
        <v>1500</v>
      </c>
      <c r="J85" s="60">
        <f t="shared" si="45"/>
        <v>1500</v>
      </c>
      <c r="K85" s="60">
        <f t="shared" si="45"/>
        <v>500</v>
      </c>
    </row>
    <row r="86" spans="1:11" ht="30" customHeight="1">
      <c r="A86" s="122"/>
      <c r="B86" s="122"/>
      <c r="C86" s="122"/>
      <c r="D86" s="61" t="s">
        <v>39</v>
      </c>
      <c r="E86" s="59">
        <f t="shared" ref="E86:E90" si="46">F86+G86+H86+I86+J86+K86</f>
        <v>7044</v>
      </c>
      <c r="F86" s="69">
        <v>544</v>
      </c>
      <c r="G86" s="62">
        <v>1500</v>
      </c>
      <c r="H86" s="62">
        <v>1500</v>
      </c>
      <c r="I86" s="62">
        <v>1500</v>
      </c>
      <c r="J86" s="62">
        <v>1500</v>
      </c>
      <c r="K86" s="62">
        <v>500</v>
      </c>
    </row>
    <row r="87" spans="1:11" ht="30" customHeight="1">
      <c r="A87" s="122"/>
      <c r="B87" s="122"/>
      <c r="C87" s="122"/>
      <c r="D87" s="61" t="s">
        <v>40</v>
      </c>
      <c r="E87" s="59">
        <f t="shared" si="46"/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</row>
    <row r="88" spans="1:11" ht="30" customHeight="1">
      <c r="A88" s="122"/>
      <c r="B88" s="122"/>
      <c r="C88" s="122"/>
      <c r="D88" s="61" t="s">
        <v>41</v>
      </c>
      <c r="E88" s="59">
        <f t="shared" si="46"/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</row>
    <row r="89" spans="1:11" ht="30" customHeight="1">
      <c r="A89" s="122"/>
      <c r="B89" s="122"/>
      <c r="C89" s="122"/>
      <c r="D89" s="61" t="s">
        <v>42</v>
      </c>
      <c r="E89" s="59">
        <f t="shared" si="46"/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</row>
    <row r="90" spans="1:11" ht="30" customHeight="1">
      <c r="A90" s="123"/>
      <c r="B90" s="123"/>
      <c r="C90" s="123"/>
      <c r="D90" s="61" t="s">
        <v>43</v>
      </c>
      <c r="E90" s="59">
        <f t="shared" si="46"/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</row>
    <row r="91" spans="1:11" s="37" customFormat="1" ht="20.399999999999999" customHeight="1">
      <c r="A91" s="117" t="s">
        <v>139</v>
      </c>
      <c r="B91" s="117" t="s">
        <v>108</v>
      </c>
      <c r="C91" s="117" t="s">
        <v>103</v>
      </c>
      <c r="D91" s="18" t="s">
        <v>44</v>
      </c>
      <c r="E91" s="39">
        <f>F91+G91+H91+I91+J91+K91</f>
        <v>108409.41</v>
      </c>
      <c r="F91" s="19">
        <f>F92+F93+F94+F95+F96</f>
        <v>25876.91</v>
      </c>
      <c r="G91" s="19">
        <f t="shared" ref="G91:K91" si="47">G92+G93+G94+G95+G96</f>
        <v>16706.5</v>
      </c>
      <c r="H91" s="19">
        <f t="shared" si="47"/>
        <v>16706.5</v>
      </c>
      <c r="I91" s="19">
        <f t="shared" si="47"/>
        <v>16706.5</v>
      </c>
      <c r="J91" s="19">
        <f t="shared" si="47"/>
        <v>16706.5</v>
      </c>
      <c r="K91" s="19">
        <f t="shared" si="47"/>
        <v>15706.5</v>
      </c>
    </row>
    <row r="92" spans="1:11" s="37" customFormat="1" ht="46.8">
      <c r="A92" s="117"/>
      <c r="B92" s="117"/>
      <c r="C92" s="117"/>
      <c r="D92" s="20" t="s">
        <v>39</v>
      </c>
      <c r="E92" s="39">
        <f t="shared" ref="E92:E96" si="48">F92+G92+H92+I92+J92+K92</f>
        <v>87870.080000000002</v>
      </c>
      <c r="F92" s="36">
        <f>F98</f>
        <v>15870.08</v>
      </c>
      <c r="G92" s="36">
        <f t="shared" ref="G92:K96" si="49">G98+G86</f>
        <v>14600</v>
      </c>
      <c r="H92" s="36">
        <f t="shared" si="49"/>
        <v>14600</v>
      </c>
      <c r="I92" s="36">
        <f t="shared" si="49"/>
        <v>14600</v>
      </c>
      <c r="J92" s="36">
        <f t="shared" si="49"/>
        <v>14600</v>
      </c>
      <c r="K92" s="36">
        <f t="shared" si="49"/>
        <v>13600</v>
      </c>
    </row>
    <row r="93" spans="1:11" s="37" customFormat="1" ht="63.75" customHeight="1">
      <c r="A93" s="117"/>
      <c r="B93" s="117"/>
      <c r="C93" s="117"/>
      <c r="D93" s="20" t="s">
        <v>40</v>
      </c>
      <c r="E93" s="39">
        <f t="shared" si="48"/>
        <v>10500.34</v>
      </c>
      <c r="F93" s="36">
        <f>F99+F87</f>
        <v>0.34</v>
      </c>
      <c r="G93" s="36">
        <f t="shared" si="49"/>
        <v>2100</v>
      </c>
      <c r="H93" s="36">
        <f t="shared" si="49"/>
        <v>2100</v>
      </c>
      <c r="I93" s="36">
        <f t="shared" si="49"/>
        <v>2100</v>
      </c>
      <c r="J93" s="36">
        <f t="shared" si="49"/>
        <v>2100</v>
      </c>
      <c r="K93" s="36">
        <f t="shared" si="49"/>
        <v>2100</v>
      </c>
    </row>
    <row r="94" spans="1:11" s="37" customFormat="1" ht="62.25" customHeight="1">
      <c r="A94" s="117"/>
      <c r="B94" s="117"/>
      <c r="C94" s="117"/>
      <c r="D94" s="20" t="s">
        <v>41</v>
      </c>
      <c r="E94" s="39">
        <f t="shared" si="48"/>
        <v>10038.99</v>
      </c>
      <c r="F94" s="36">
        <f>F100+F88</f>
        <v>10006.49</v>
      </c>
      <c r="G94" s="36">
        <f t="shared" si="49"/>
        <v>6.5</v>
      </c>
      <c r="H94" s="36">
        <f t="shared" si="49"/>
        <v>6.5</v>
      </c>
      <c r="I94" s="36">
        <f t="shared" si="49"/>
        <v>6.5</v>
      </c>
      <c r="J94" s="36">
        <f t="shared" si="49"/>
        <v>6.5</v>
      </c>
      <c r="K94" s="36">
        <f t="shared" si="49"/>
        <v>6.5</v>
      </c>
    </row>
    <row r="95" spans="1:11" s="37" customFormat="1" ht="63" customHeight="1">
      <c r="A95" s="117"/>
      <c r="B95" s="117"/>
      <c r="C95" s="117"/>
      <c r="D95" s="20" t="s">
        <v>42</v>
      </c>
      <c r="E95" s="39">
        <f t="shared" si="48"/>
        <v>0</v>
      </c>
      <c r="F95" s="36">
        <f>F101+F89</f>
        <v>0</v>
      </c>
      <c r="G95" s="36">
        <f t="shared" si="49"/>
        <v>0</v>
      </c>
      <c r="H95" s="36">
        <f t="shared" si="49"/>
        <v>0</v>
      </c>
      <c r="I95" s="36">
        <f t="shared" si="49"/>
        <v>0</v>
      </c>
      <c r="J95" s="36">
        <f t="shared" si="49"/>
        <v>0</v>
      </c>
      <c r="K95" s="36">
        <f t="shared" si="49"/>
        <v>0</v>
      </c>
    </row>
    <row r="96" spans="1:11" s="37" customFormat="1" ht="31.5" customHeight="1">
      <c r="A96" s="117"/>
      <c r="B96" s="117"/>
      <c r="C96" s="117"/>
      <c r="D96" s="20" t="s">
        <v>43</v>
      </c>
      <c r="E96" s="39">
        <f t="shared" si="48"/>
        <v>0</v>
      </c>
      <c r="F96" s="36">
        <f>F102+F90</f>
        <v>0</v>
      </c>
      <c r="G96" s="36">
        <f t="shared" si="49"/>
        <v>0</v>
      </c>
      <c r="H96" s="36">
        <f t="shared" si="49"/>
        <v>0</v>
      </c>
      <c r="I96" s="36">
        <f t="shared" si="49"/>
        <v>0</v>
      </c>
      <c r="J96" s="36">
        <f t="shared" si="49"/>
        <v>0</v>
      </c>
      <c r="K96" s="36">
        <f t="shared" si="49"/>
        <v>0</v>
      </c>
    </row>
    <row r="97" spans="1:11" ht="15.6">
      <c r="A97" s="110" t="s">
        <v>104</v>
      </c>
      <c r="B97" s="110" t="s">
        <v>109</v>
      </c>
      <c r="C97" s="110" t="s">
        <v>111</v>
      </c>
      <c r="D97" s="58" t="s">
        <v>44</v>
      </c>
      <c r="E97" s="59">
        <f>F97+G97+H97+I97+J97+K97</f>
        <v>101909.41</v>
      </c>
      <c r="F97" s="49">
        <f>F98+F99+F100+F101+F102</f>
        <v>25876.91</v>
      </c>
      <c r="G97" s="64">
        <f t="shared" ref="G97:K97" si="50">G98+G99+G100+G101+G102</f>
        <v>15206.5</v>
      </c>
      <c r="H97" s="64">
        <f t="shared" si="50"/>
        <v>15206.5</v>
      </c>
      <c r="I97" s="64">
        <f t="shared" si="50"/>
        <v>15206.5</v>
      </c>
      <c r="J97" s="64">
        <f t="shared" si="50"/>
        <v>15206.5</v>
      </c>
      <c r="K97" s="64">
        <f t="shared" si="50"/>
        <v>15206.5</v>
      </c>
    </row>
    <row r="98" spans="1:11" ht="46.5" customHeight="1">
      <c r="A98" s="110"/>
      <c r="B98" s="110"/>
      <c r="C98" s="110"/>
      <c r="D98" s="61" t="s">
        <v>39</v>
      </c>
      <c r="E98" s="59">
        <f t="shared" ref="E98:E102" si="51">F98+G98+H98+I98+J98+K98</f>
        <v>81370.080000000002</v>
      </c>
      <c r="F98" s="67">
        <f>F104+F110+15162.94</f>
        <v>15870.08</v>
      </c>
      <c r="G98" s="62">
        <v>13100</v>
      </c>
      <c r="H98" s="62">
        <v>13100</v>
      </c>
      <c r="I98" s="62">
        <v>13100</v>
      </c>
      <c r="J98" s="62">
        <v>13100</v>
      </c>
      <c r="K98" s="62">
        <v>13100</v>
      </c>
    </row>
    <row r="99" spans="1:11" ht="63.75" customHeight="1">
      <c r="A99" s="110"/>
      <c r="B99" s="110"/>
      <c r="C99" s="110"/>
      <c r="D99" s="61" t="s">
        <v>40</v>
      </c>
      <c r="E99" s="59">
        <f t="shared" si="51"/>
        <v>10500.34</v>
      </c>
      <c r="F99" s="67">
        <f>F105+F111</f>
        <v>0.34</v>
      </c>
      <c r="G99" s="62">
        <v>2100</v>
      </c>
      <c r="H99" s="62">
        <v>2100</v>
      </c>
      <c r="I99" s="62">
        <v>2100</v>
      </c>
      <c r="J99" s="62">
        <v>2100</v>
      </c>
      <c r="K99" s="62">
        <v>2100</v>
      </c>
    </row>
    <row r="100" spans="1:11" ht="62.4">
      <c r="A100" s="110"/>
      <c r="B100" s="110"/>
      <c r="C100" s="110"/>
      <c r="D100" s="61" t="s">
        <v>41</v>
      </c>
      <c r="E100" s="59">
        <f t="shared" si="51"/>
        <v>10038.99</v>
      </c>
      <c r="F100" s="67">
        <f>F106+F112</f>
        <v>10006.49</v>
      </c>
      <c r="G100" s="62">
        <v>6.5</v>
      </c>
      <c r="H100" s="62">
        <v>6.5</v>
      </c>
      <c r="I100" s="62">
        <v>6.5</v>
      </c>
      <c r="J100" s="62">
        <v>6.5</v>
      </c>
      <c r="K100" s="62">
        <v>6.5</v>
      </c>
    </row>
    <row r="101" spans="1:11" ht="64.5" customHeight="1">
      <c r="A101" s="110"/>
      <c r="B101" s="110"/>
      <c r="C101" s="110"/>
      <c r="D101" s="61" t="s">
        <v>42</v>
      </c>
      <c r="E101" s="59">
        <f t="shared" si="51"/>
        <v>0</v>
      </c>
      <c r="F101" s="67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</row>
    <row r="102" spans="1:11" ht="27.75" customHeight="1">
      <c r="A102" s="110"/>
      <c r="B102" s="110"/>
      <c r="C102" s="110"/>
      <c r="D102" s="61" t="s">
        <v>43</v>
      </c>
      <c r="E102" s="59">
        <f t="shared" si="51"/>
        <v>0</v>
      </c>
      <c r="F102" s="67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</row>
    <row r="103" spans="1:11" ht="27.75" customHeight="1">
      <c r="A103" s="108" t="s">
        <v>134</v>
      </c>
      <c r="B103" s="108" t="s">
        <v>137</v>
      </c>
      <c r="C103" s="108" t="s">
        <v>111</v>
      </c>
      <c r="D103" s="15" t="s">
        <v>44</v>
      </c>
      <c r="E103" s="31">
        <f>F103+G103+H103+I103+J103+K103</f>
        <v>76746.47</v>
      </c>
      <c r="F103" s="48">
        <f>F104+F105+F106+F107+F108</f>
        <v>713.97</v>
      </c>
      <c r="G103" s="33">
        <f t="shared" ref="G103:K103" si="52">G104+G105+G106+G107+G108</f>
        <v>15206.5</v>
      </c>
      <c r="H103" s="33">
        <f t="shared" si="52"/>
        <v>15206.5</v>
      </c>
      <c r="I103" s="33">
        <f t="shared" si="52"/>
        <v>15206.5</v>
      </c>
      <c r="J103" s="33">
        <f t="shared" si="52"/>
        <v>15206.5</v>
      </c>
      <c r="K103" s="33">
        <f t="shared" si="52"/>
        <v>15206.5</v>
      </c>
    </row>
    <row r="104" spans="1:11" ht="27.75" customHeight="1">
      <c r="A104" s="108"/>
      <c r="B104" s="108"/>
      <c r="C104" s="108"/>
      <c r="D104" s="17" t="s">
        <v>39</v>
      </c>
      <c r="E104" s="31">
        <f t="shared" ref="E104:E108" si="53">F104+G104+H104+I104+J104+K104</f>
        <v>66207.14</v>
      </c>
      <c r="F104" s="69">
        <v>707.14</v>
      </c>
      <c r="G104" s="32">
        <v>13100</v>
      </c>
      <c r="H104" s="32">
        <v>13100</v>
      </c>
      <c r="I104" s="32">
        <v>13100</v>
      </c>
      <c r="J104" s="32">
        <v>13100</v>
      </c>
      <c r="K104" s="32">
        <v>13100</v>
      </c>
    </row>
    <row r="105" spans="1:11" ht="27.75" customHeight="1">
      <c r="A105" s="108"/>
      <c r="B105" s="108"/>
      <c r="C105" s="108"/>
      <c r="D105" s="17" t="s">
        <v>40</v>
      </c>
      <c r="E105" s="31">
        <f t="shared" si="53"/>
        <v>10500.34</v>
      </c>
      <c r="F105" s="69">
        <v>0.34</v>
      </c>
      <c r="G105" s="32">
        <v>2100</v>
      </c>
      <c r="H105" s="32">
        <v>2100</v>
      </c>
      <c r="I105" s="32">
        <v>2100</v>
      </c>
      <c r="J105" s="32">
        <v>2100</v>
      </c>
      <c r="K105" s="32">
        <v>2100</v>
      </c>
    </row>
    <row r="106" spans="1:11" ht="27.75" customHeight="1">
      <c r="A106" s="108"/>
      <c r="B106" s="108"/>
      <c r="C106" s="108"/>
      <c r="D106" s="17" t="s">
        <v>41</v>
      </c>
      <c r="E106" s="31">
        <f t="shared" si="53"/>
        <v>38.99</v>
      </c>
      <c r="F106" s="69">
        <v>6.49</v>
      </c>
      <c r="G106" s="32">
        <v>6.5</v>
      </c>
      <c r="H106" s="32">
        <v>6.5</v>
      </c>
      <c r="I106" s="32">
        <v>6.5</v>
      </c>
      <c r="J106" s="32">
        <v>6.5</v>
      </c>
      <c r="K106" s="32">
        <v>6.5</v>
      </c>
    </row>
    <row r="107" spans="1:11" ht="27.75" customHeight="1">
      <c r="A107" s="108"/>
      <c r="B107" s="108"/>
      <c r="C107" s="108"/>
      <c r="D107" s="17" t="s">
        <v>42</v>
      </c>
      <c r="E107" s="31">
        <f t="shared" si="53"/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</row>
    <row r="108" spans="1:11" ht="27.75" customHeight="1">
      <c r="A108" s="108"/>
      <c r="B108" s="108"/>
      <c r="C108" s="108"/>
      <c r="D108" s="17" t="s">
        <v>43</v>
      </c>
      <c r="E108" s="31">
        <f t="shared" si="53"/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</row>
    <row r="109" spans="1:11" ht="27.75" customHeight="1">
      <c r="A109" s="108" t="s">
        <v>135</v>
      </c>
      <c r="B109" s="108" t="s">
        <v>136</v>
      </c>
      <c r="C109" s="108" t="s">
        <v>111</v>
      </c>
      <c r="D109" s="15" t="s">
        <v>44</v>
      </c>
      <c r="E109" s="31">
        <f>F109+G109+H109+I109+J109+K109</f>
        <v>10000</v>
      </c>
      <c r="F109" s="48">
        <f>F110+F111+F112+F113+F114</f>
        <v>10000</v>
      </c>
      <c r="G109" s="33">
        <f t="shared" ref="G109:K109" si="54">G110+G111+G112+G113+G114</f>
        <v>0</v>
      </c>
      <c r="H109" s="33">
        <f t="shared" si="54"/>
        <v>0</v>
      </c>
      <c r="I109" s="33">
        <f t="shared" si="54"/>
        <v>0</v>
      </c>
      <c r="J109" s="33">
        <f t="shared" si="54"/>
        <v>0</v>
      </c>
      <c r="K109" s="33">
        <f t="shared" si="54"/>
        <v>0</v>
      </c>
    </row>
    <row r="110" spans="1:11" ht="27.75" customHeight="1">
      <c r="A110" s="108"/>
      <c r="B110" s="108"/>
      <c r="C110" s="108"/>
      <c r="D110" s="17" t="s">
        <v>39</v>
      </c>
      <c r="E110" s="31">
        <f t="shared" ref="E110:E114" si="55">F110+G110+H110+I110+J110+K110</f>
        <v>0</v>
      </c>
      <c r="F110" s="69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</row>
    <row r="111" spans="1:11" ht="27.75" customHeight="1">
      <c r="A111" s="108"/>
      <c r="B111" s="108"/>
      <c r="C111" s="108"/>
      <c r="D111" s="17" t="s">
        <v>40</v>
      </c>
      <c r="E111" s="31">
        <f t="shared" si="55"/>
        <v>0</v>
      </c>
      <c r="F111" s="69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</row>
    <row r="112" spans="1:11" ht="27.75" customHeight="1">
      <c r="A112" s="108"/>
      <c r="B112" s="108"/>
      <c r="C112" s="108"/>
      <c r="D112" s="17" t="s">
        <v>41</v>
      </c>
      <c r="E112" s="31">
        <f t="shared" si="55"/>
        <v>10000</v>
      </c>
      <c r="F112" s="69">
        <v>10000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</row>
    <row r="113" spans="1:11" ht="27.75" customHeight="1">
      <c r="A113" s="108"/>
      <c r="B113" s="108"/>
      <c r="C113" s="108"/>
      <c r="D113" s="17" t="s">
        <v>42</v>
      </c>
      <c r="E113" s="31">
        <f t="shared" si="55"/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</row>
    <row r="114" spans="1:11" ht="27.75" customHeight="1">
      <c r="A114" s="108"/>
      <c r="B114" s="108"/>
      <c r="C114" s="108"/>
      <c r="D114" s="17" t="s">
        <v>43</v>
      </c>
      <c r="E114" s="31">
        <f t="shared" si="55"/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</row>
    <row r="115" spans="1:11" s="38" customFormat="1" ht="20.399999999999999" customHeight="1">
      <c r="A115" s="117" t="s">
        <v>140</v>
      </c>
      <c r="B115" s="117" t="s">
        <v>113</v>
      </c>
      <c r="C115" s="117" t="s">
        <v>103</v>
      </c>
      <c r="D115" s="18" t="s">
        <v>44</v>
      </c>
      <c r="E115" s="39">
        <f>F115+G115+H115+I115+J115+K115</f>
        <v>6269.08</v>
      </c>
      <c r="F115" s="57">
        <f>F116+F117+F118+F119+F120</f>
        <v>1219.0800000000002</v>
      </c>
      <c r="G115" s="19">
        <f t="shared" ref="G115:K115" si="56">G116+G117+G118+G119+G120</f>
        <v>1010</v>
      </c>
      <c r="H115" s="19">
        <f t="shared" si="56"/>
        <v>1010</v>
      </c>
      <c r="I115" s="19">
        <f t="shared" si="56"/>
        <v>1010</v>
      </c>
      <c r="J115" s="19">
        <f t="shared" si="56"/>
        <v>1010</v>
      </c>
      <c r="K115" s="19">
        <f t="shared" si="56"/>
        <v>1010</v>
      </c>
    </row>
    <row r="116" spans="1:11" s="38" customFormat="1" ht="54" customHeight="1">
      <c r="A116" s="117"/>
      <c r="B116" s="117"/>
      <c r="C116" s="117"/>
      <c r="D116" s="20" t="s">
        <v>39</v>
      </c>
      <c r="E116" s="39">
        <f t="shared" ref="E116:E120" si="57">F116+G116+H116+I116+J116+K116</f>
        <v>5036.92</v>
      </c>
      <c r="F116" s="36">
        <f>F122+F128+F134</f>
        <v>986.92000000000007</v>
      </c>
      <c r="G116" s="36">
        <f t="shared" ref="G116:K116" si="58">G122+G128</f>
        <v>810</v>
      </c>
      <c r="H116" s="36">
        <f t="shared" si="58"/>
        <v>810</v>
      </c>
      <c r="I116" s="36">
        <f t="shared" si="58"/>
        <v>810</v>
      </c>
      <c r="J116" s="36">
        <f t="shared" si="58"/>
        <v>810</v>
      </c>
      <c r="K116" s="36">
        <f t="shared" si="58"/>
        <v>810</v>
      </c>
    </row>
    <row r="117" spans="1:11" s="38" customFormat="1" ht="64.5" customHeight="1">
      <c r="A117" s="117"/>
      <c r="B117" s="117"/>
      <c r="C117" s="117"/>
      <c r="D117" s="20" t="s">
        <v>40</v>
      </c>
      <c r="E117" s="39">
        <f t="shared" si="57"/>
        <v>1232.1599999999999</v>
      </c>
      <c r="F117" s="36">
        <f>F123+F129+F135</f>
        <v>232.16</v>
      </c>
      <c r="G117" s="36">
        <f t="shared" ref="G117:K117" si="59">G123+G129</f>
        <v>200</v>
      </c>
      <c r="H117" s="36">
        <f t="shared" si="59"/>
        <v>200</v>
      </c>
      <c r="I117" s="36">
        <f t="shared" si="59"/>
        <v>200</v>
      </c>
      <c r="J117" s="36">
        <f t="shared" si="59"/>
        <v>200</v>
      </c>
      <c r="K117" s="36">
        <f t="shared" si="59"/>
        <v>200</v>
      </c>
    </row>
    <row r="118" spans="1:11" s="38" customFormat="1" ht="61.5" customHeight="1">
      <c r="A118" s="117"/>
      <c r="B118" s="117"/>
      <c r="C118" s="117"/>
      <c r="D118" s="20" t="s">
        <v>41</v>
      </c>
      <c r="E118" s="39">
        <f t="shared" si="57"/>
        <v>0</v>
      </c>
      <c r="F118" s="36">
        <f t="shared" ref="F118:K118" si="60">F124+F130</f>
        <v>0</v>
      </c>
      <c r="G118" s="36">
        <f t="shared" si="60"/>
        <v>0</v>
      </c>
      <c r="H118" s="36">
        <f t="shared" si="60"/>
        <v>0</v>
      </c>
      <c r="I118" s="36">
        <f t="shared" si="60"/>
        <v>0</v>
      </c>
      <c r="J118" s="36">
        <f t="shared" si="60"/>
        <v>0</v>
      </c>
      <c r="K118" s="36">
        <f t="shared" si="60"/>
        <v>0</v>
      </c>
    </row>
    <row r="119" spans="1:11" s="38" customFormat="1" ht="69.75" customHeight="1">
      <c r="A119" s="117"/>
      <c r="B119" s="117"/>
      <c r="C119" s="117"/>
      <c r="D119" s="20" t="s">
        <v>42</v>
      </c>
      <c r="E119" s="39">
        <f t="shared" si="57"/>
        <v>0</v>
      </c>
      <c r="F119" s="36">
        <f t="shared" ref="F119:K119" si="61">F125+F131</f>
        <v>0</v>
      </c>
      <c r="G119" s="36">
        <f t="shared" si="61"/>
        <v>0</v>
      </c>
      <c r="H119" s="36">
        <f t="shared" si="61"/>
        <v>0</v>
      </c>
      <c r="I119" s="36">
        <f t="shared" si="61"/>
        <v>0</v>
      </c>
      <c r="J119" s="36">
        <f t="shared" si="61"/>
        <v>0</v>
      </c>
      <c r="K119" s="36">
        <f t="shared" si="61"/>
        <v>0</v>
      </c>
    </row>
    <row r="120" spans="1:11" s="38" customFormat="1" ht="40.5" customHeight="1">
      <c r="A120" s="117"/>
      <c r="B120" s="117"/>
      <c r="C120" s="117"/>
      <c r="D120" s="20" t="s">
        <v>43</v>
      </c>
      <c r="E120" s="39">
        <f t="shared" si="57"/>
        <v>0</v>
      </c>
      <c r="F120" s="36">
        <f t="shared" ref="F120:K120" si="62">F126+F132</f>
        <v>0</v>
      </c>
      <c r="G120" s="36">
        <f t="shared" si="62"/>
        <v>0</v>
      </c>
      <c r="H120" s="36">
        <f t="shared" si="62"/>
        <v>0</v>
      </c>
      <c r="I120" s="36">
        <f t="shared" si="62"/>
        <v>0</v>
      </c>
      <c r="J120" s="36">
        <f t="shared" si="62"/>
        <v>0</v>
      </c>
      <c r="K120" s="36">
        <f t="shared" si="62"/>
        <v>0</v>
      </c>
    </row>
    <row r="121" spans="1:11" ht="15.6">
      <c r="A121" s="108" t="s">
        <v>104</v>
      </c>
      <c r="B121" s="108" t="s">
        <v>127</v>
      </c>
      <c r="C121" s="108" t="s">
        <v>114</v>
      </c>
      <c r="D121" s="15" t="s">
        <v>44</v>
      </c>
      <c r="E121" s="28">
        <f>F121+G121+H121+I121+J121+K121</f>
        <v>6036.6</v>
      </c>
      <c r="F121" s="48">
        <f>F122+F123+F124+F125+F126</f>
        <v>986.6</v>
      </c>
      <c r="G121" s="33">
        <f t="shared" ref="G121:K121" si="63">G122+G123+G124+G125+G126</f>
        <v>1010</v>
      </c>
      <c r="H121" s="33">
        <f t="shared" si="63"/>
        <v>1010</v>
      </c>
      <c r="I121" s="33">
        <f t="shared" si="63"/>
        <v>1010</v>
      </c>
      <c r="J121" s="33">
        <f t="shared" si="63"/>
        <v>1010</v>
      </c>
      <c r="K121" s="33">
        <f t="shared" si="63"/>
        <v>1010</v>
      </c>
    </row>
    <row r="122" spans="1:11" ht="46.8">
      <c r="A122" s="108"/>
      <c r="B122" s="108"/>
      <c r="C122" s="108"/>
      <c r="D122" s="17" t="s">
        <v>39</v>
      </c>
      <c r="E122" s="31">
        <f t="shared" ref="E122:E126" si="64">F122+G122+H122+I122+J122+K122</f>
        <v>5036.6000000000004</v>
      </c>
      <c r="F122" s="32">
        <v>986.6</v>
      </c>
      <c r="G122" s="32">
        <v>810</v>
      </c>
      <c r="H122" s="32">
        <v>810</v>
      </c>
      <c r="I122" s="32">
        <v>810</v>
      </c>
      <c r="J122" s="32">
        <v>810</v>
      </c>
      <c r="K122" s="32">
        <v>810</v>
      </c>
    </row>
    <row r="123" spans="1:11" ht="70.5" customHeight="1">
      <c r="A123" s="108"/>
      <c r="B123" s="108"/>
      <c r="C123" s="108"/>
      <c r="D123" s="17" t="s">
        <v>40</v>
      </c>
      <c r="E123" s="31">
        <f t="shared" si="64"/>
        <v>1000</v>
      </c>
      <c r="F123" s="32">
        <v>0</v>
      </c>
      <c r="G123" s="32">
        <v>200</v>
      </c>
      <c r="H123" s="32">
        <v>200</v>
      </c>
      <c r="I123" s="32">
        <v>200</v>
      </c>
      <c r="J123" s="32">
        <v>200</v>
      </c>
      <c r="K123" s="32">
        <v>200</v>
      </c>
    </row>
    <row r="124" spans="1:11" ht="62.4">
      <c r="A124" s="108"/>
      <c r="B124" s="108"/>
      <c r="C124" s="108"/>
      <c r="D124" s="17" t="s">
        <v>41</v>
      </c>
      <c r="E124" s="31">
        <f t="shared" si="64"/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69.75" customHeight="1">
      <c r="A125" s="108"/>
      <c r="B125" s="108"/>
      <c r="C125" s="108"/>
      <c r="D125" s="17" t="s">
        <v>42</v>
      </c>
      <c r="E125" s="31">
        <f t="shared" si="64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32.25" customHeight="1">
      <c r="A126" s="108"/>
      <c r="B126" s="108"/>
      <c r="C126" s="108"/>
      <c r="D126" s="17" t="s">
        <v>43</v>
      </c>
      <c r="E126" s="31">
        <f t="shared" si="64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15.6">
      <c r="A127" s="108" t="s">
        <v>104</v>
      </c>
      <c r="B127" s="109" t="s">
        <v>133</v>
      </c>
      <c r="C127" s="108" t="s">
        <v>115</v>
      </c>
      <c r="D127" s="15" t="s">
        <v>44</v>
      </c>
      <c r="E127" s="31">
        <f>F127+G127+H127+I127+J127+K127</f>
        <v>32.479999999999997</v>
      </c>
      <c r="F127" s="34">
        <f>F128+F129+F130+F131+F132</f>
        <v>32.479999999999997</v>
      </c>
      <c r="G127" s="34">
        <f t="shared" ref="G127:K127" si="65">G128+G129+G130+G131+G132</f>
        <v>0</v>
      </c>
      <c r="H127" s="34">
        <f t="shared" si="65"/>
        <v>0</v>
      </c>
      <c r="I127" s="34">
        <f t="shared" si="65"/>
        <v>0</v>
      </c>
      <c r="J127" s="34">
        <f t="shared" si="65"/>
        <v>0</v>
      </c>
      <c r="K127" s="34">
        <f t="shared" si="65"/>
        <v>0</v>
      </c>
    </row>
    <row r="128" spans="1:11" ht="46.8">
      <c r="A128" s="108"/>
      <c r="B128" s="109"/>
      <c r="C128" s="108"/>
      <c r="D128" s="17" t="s">
        <v>39</v>
      </c>
      <c r="E128" s="31">
        <f t="shared" ref="E128:E132" si="66">F128+G128+H128+I128+J128+K128</f>
        <v>0.32</v>
      </c>
      <c r="F128" s="32">
        <v>0.32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</row>
    <row r="129" spans="1:11" ht="68.25" customHeight="1">
      <c r="A129" s="108"/>
      <c r="B129" s="109"/>
      <c r="C129" s="108"/>
      <c r="D129" s="17" t="s">
        <v>40</v>
      </c>
      <c r="E129" s="31">
        <f t="shared" si="66"/>
        <v>32.159999999999997</v>
      </c>
      <c r="F129" s="32">
        <v>32.159999999999997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</row>
    <row r="130" spans="1:11" ht="62.4">
      <c r="A130" s="108"/>
      <c r="B130" s="109"/>
      <c r="C130" s="108"/>
      <c r="D130" s="17" t="s">
        <v>41</v>
      </c>
      <c r="E130" s="31">
        <f t="shared" si="66"/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</row>
    <row r="131" spans="1:11" ht="65.25" customHeight="1">
      <c r="A131" s="108"/>
      <c r="B131" s="109"/>
      <c r="C131" s="108"/>
      <c r="D131" s="17" t="s">
        <v>42</v>
      </c>
      <c r="E131" s="31">
        <f t="shared" si="66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33" customHeight="1">
      <c r="A132" s="108"/>
      <c r="B132" s="109"/>
      <c r="C132" s="108"/>
      <c r="D132" s="17" t="s">
        <v>43</v>
      </c>
      <c r="E132" s="31">
        <f t="shared" si="66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15.6">
      <c r="A133" s="108" t="s">
        <v>104</v>
      </c>
      <c r="B133" s="109" t="s">
        <v>132</v>
      </c>
      <c r="C133" s="108" t="s">
        <v>115</v>
      </c>
      <c r="D133" s="15" t="s">
        <v>44</v>
      </c>
      <c r="E133" s="31">
        <f>F133+G133+H133+I133+J133+K133</f>
        <v>200</v>
      </c>
      <c r="F133" s="34">
        <f>F134+F135+F136+F137+F138</f>
        <v>200</v>
      </c>
      <c r="G133" s="34">
        <f t="shared" ref="G133:K133" si="67">G134+G135+G136+G137+G138</f>
        <v>0</v>
      </c>
      <c r="H133" s="34">
        <f t="shared" si="67"/>
        <v>0</v>
      </c>
      <c r="I133" s="34">
        <f t="shared" si="67"/>
        <v>0</v>
      </c>
      <c r="J133" s="34">
        <f t="shared" si="67"/>
        <v>0</v>
      </c>
      <c r="K133" s="34">
        <f t="shared" si="67"/>
        <v>0</v>
      </c>
    </row>
    <row r="134" spans="1:11" ht="46.8">
      <c r="A134" s="108"/>
      <c r="B134" s="109"/>
      <c r="C134" s="108"/>
      <c r="D134" s="17" t="s">
        <v>39</v>
      </c>
      <c r="E134" s="31">
        <f t="shared" ref="E134:E138" si="68">F134+G134+H134+I134+J134+K134</f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</row>
    <row r="135" spans="1:11" ht="62.4">
      <c r="A135" s="108"/>
      <c r="B135" s="109"/>
      <c r="C135" s="108"/>
      <c r="D135" s="17" t="s">
        <v>40</v>
      </c>
      <c r="E135" s="31">
        <f t="shared" si="68"/>
        <v>200</v>
      </c>
      <c r="F135" s="32">
        <v>200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</row>
    <row r="136" spans="1:11" ht="62.4">
      <c r="A136" s="108"/>
      <c r="B136" s="109"/>
      <c r="C136" s="108"/>
      <c r="D136" s="17" t="s">
        <v>41</v>
      </c>
      <c r="E136" s="31">
        <f t="shared" si="68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62.4">
      <c r="A137" s="108"/>
      <c r="B137" s="109"/>
      <c r="C137" s="108"/>
      <c r="D137" s="17" t="s">
        <v>42</v>
      </c>
      <c r="E137" s="31">
        <f t="shared" si="68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31.2">
      <c r="A138" s="108"/>
      <c r="B138" s="109"/>
      <c r="C138" s="108"/>
      <c r="D138" s="17" t="s">
        <v>43</v>
      </c>
      <c r="E138" s="31">
        <f t="shared" si="68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1:1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1:1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1:1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1:1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1:1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1:1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</sheetData>
  <mergeCells count="74">
    <mergeCell ref="A109:A114"/>
    <mergeCell ref="B109:B114"/>
    <mergeCell ref="C109:C114"/>
    <mergeCell ref="A79:A84"/>
    <mergeCell ref="B79:B84"/>
    <mergeCell ref="C79:C84"/>
    <mergeCell ref="A103:A108"/>
    <mergeCell ref="B103:B108"/>
    <mergeCell ref="C103:C108"/>
    <mergeCell ref="C85:C90"/>
    <mergeCell ref="A127:A132"/>
    <mergeCell ref="B127:B132"/>
    <mergeCell ref="C127:C132"/>
    <mergeCell ref="D5:K5"/>
    <mergeCell ref="D6:K6"/>
    <mergeCell ref="A115:A120"/>
    <mergeCell ref="B115:B120"/>
    <mergeCell ref="C115:C120"/>
    <mergeCell ref="A121:A126"/>
    <mergeCell ref="B121:B126"/>
    <mergeCell ref="C121:C126"/>
    <mergeCell ref="A97:A102"/>
    <mergeCell ref="B97:B102"/>
    <mergeCell ref="C97:C102"/>
    <mergeCell ref="A85:A90"/>
    <mergeCell ref="B85:B90"/>
    <mergeCell ref="B67:B72"/>
    <mergeCell ref="C67:C72"/>
    <mergeCell ref="A73:A78"/>
    <mergeCell ref="B73:B78"/>
    <mergeCell ref="C73:C7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A133:A138"/>
    <mergeCell ref="B133:B138"/>
    <mergeCell ref="C133:C138"/>
    <mergeCell ref="A49:A54"/>
    <mergeCell ref="B49:B54"/>
    <mergeCell ref="C49:C54"/>
    <mergeCell ref="A55:A60"/>
    <mergeCell ref="B55:B60"/>
    <mergeCell ref="C55:C60"/>
    <mergeCell ref="A91:A96"/>
    <mergeCell ref="B91:B96"/>
    <mergeCell ref="C91:C96"/>
    <mergeCell ref="A61:A66"/>
    <mergeCell ref="B61:B66"/>
    <mergeCell ref="C61:C66"/>
    <mergeCell ref="A67:A7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2019-11-06T02:37:57Z</dcterms:modified>
</cp:coreProperties>
</file>